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my's Files 9.11.21\AAASGA CMO-OnLoan\RESOURCE LIBRARY\Strategic Marketing Playbook\Resource Plan\Resource Plan Overview\"/>
    </mc:Choice>
  </mc:AlternateContent>
  <xr:revisionPtr revIDLastSave="3" documentId="13_ncr:1_{DB8D3E2E-948C-46F4-B5F8-48F0F1E73E5A}" xr6:coauthVersionLast="47" xr6:coauthVersionMax="47" xr10:uidLastSave="{EE090719-9B3E-4378-96CA-8090426AD702}"/>
  <bookViews>
    <workbookView xWindow="-28995" yWindow="-195" windowWidth="29190" windowHeight="15870" xr2:uid="{BA96DE6C-A6A5-4458-A800-910BE66D4BB0}"/>
  </bookViews>
  <sheets>
    <sheet name="Scope of Work" sheetId="1" r:id="rId1"/>
    <sheet name="Charts" sheetId="5" r:id="rId2"/>
    <sheet name="Lists" sheetId="4" state="hidden" r:id="rId3"/>
  </sheets>
  <definedNames>
    <definedName name="_xlnm.Print_Area" localSheetId="0">'Scope of Work'!$A$6:$E$74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1" i="1" l="1"/>
  <c r="I42" i="1"/>
  <c r="H42" i="1"/>
  <c r="G42" i="1"/>
  <c r="I41" i="1"/>
  <c r="H41" i="1"/>
  <c r="G41" i="1"/>
  <c r="I27" i="1"/>
  <c r="H27" i="1"/>
  <c r="G27" i="1"/>
  <c r="I26" i="1"/>
  <c r="H26" i="1"/>
  <c r="G26" i="1"/>
  <c r="H53" i="1" l="1"/>
  <c r="G53" i="1"/>
  <c r="I53" i="1"/>
  <c r="A82" i="1"/>
  <c r="I55" i="1"/>
  <c r="H55" i="1"/>
  <c r="G55" i="1"/>
  <c r="I54" i="1"/>
  <c r="H54" i="1"/>
  <c r="G54" i="1"/>
  <c r="I52" i="1"/>
  <c r="H52" i="1"/>
  <c r="G52" i="1"/>
  <c r="I18" i="1"/>
  <c r="H18" i="1"/>
  <c r="G18" i="1"/>
  <c r="I17" i="1"/>
  <c r="H17" i="1"/>
  <c r="G17" i="1"/>
  <c r="I34" i="1"/>
  <c r="H34" i="1"/>
  <c r="G34" i="1"/>
  <c r="H74" i="1"/>
  <c r="G74" i="1"/>
  <c r="H73" i="1"/>
  <c r="G73" i="1"/>
  <c r="H72" i="1"/>
  <c r="G72" i="1"/>
  <c r="H71" i="1"/>
  <c r="G71" i="1"/>
  <c r="H68" i="1"/>
  <c r="G68" i="1"/>
  <c r="H67" i="1"/>
  <c r="G67" i="1"/>
  <c r="H66" i="1"/>
  <c r="G66" i="1"/>
  <c r="H49" i="1"/>
  <c r="G49" i="1"/>
  <c r="H48" i="1"/>
  <c r="G48" i="1"/>
  <c r="H47" i="1"/>
  <c r="G47" i="1"/>
  <c r="H63" i="1"/>
  <c r="G63" i="1"/>
  <c r="H62" i="1"/>
  <c r="G62" i="1"/>
  <c r="H61" i="1"/>
  <c r="G61" i="1"/>
  <c r="H60" i="1"/>
  <c r="G60" i="1"/>
  <c r="H59" i="1"/>
  <c r="G59" i="1"/>
  <c r="H58" i="1"/>
  <c r="G58" i="1"/>
  <c r="H44" i="1"/>
  <c r="G44" i="1"/>
  <c r="H43" i="1"/>
  <c r="G43" i="1"/>
  <c r="H40" i="1"/>
  <c r="G40" i="1"/>
  <c r="H39" i="1"/>
  <c r="G39" i="1"/>
  <c r="H25" i="1"/>
  <c r="G25" i="1"/>
  <c r="H24" i="1"/>
  <c r="G24" i="1"/>
  <c r="H23" i="1"/>
  <c r="G23" i="1"/>
  <c r="H22" i="1"/>
  <c r="G22" i="1"/>
  <c r="H21" i="1"/>
  <c r="G21" i="1"/>
  <c r="H35" i="1"/>
  <c r="G35" i="1"/>
  <c r="H33" i="1"/>
  <c r="G33" i="1"/>
  <c r="H32" i="1"/>
  <c r="G32" i="1"/>
  <c r="H29" i="1"/>
  <c r="G29" i="1"/>
  <c r="H28" i="1"/>
  <c r="G28" i="1"/>
  <c r="H16" i="1"/>
  <c r="G16" i="1"/>
  <c r="H15" i="1"/>
  <c r="G15" i="1"/>
  <c r="H14" i="1"/>
  <c r="G14" i="1"/>
  <c r="H13" i="1"/>
  <c r="G13" i="1"/>
  <c r="H12" i="1"/>
  <c r="G12" i="1"/>
  <c r="H11" i="1"/>
  <c r="G11" i="1"/>
  <c r="I67" i="1"/>
  <c r="I74" i="1"/>
  <c r="A84" i="1"/>
  <c r="A83" i="1"/>
  <c r="A80" i="1"/>
  <c r="A79" i="1"/>
  <c r="A85" i="1"/>
  <c r="A86" i="1"/>
  <c r="A87" i="1"/>
  <c r="I73" i="1"/>
  <c r="I72" i="1"/>
  <c r="I71" i="1"/>
  <c r="I68" i="1"/>
  <c r="I66" i="1"/>
  <c r="I49" i="1"/>
  <c r="I48" i="1"/>
  <c r="I47" i="1"/>
  <c r="I63" i="1"/>
  <c r="I62" i="1"/>
  <c r="I61" i="1"/>
  <c r="I60" i="1"/>
  <c r="I59" i="1"/>
  <c r="I58" i="1"/>
  <c r="I44" i="1"/>
  <c r="I43" i="1"/>
  <c r="I40" i="1"/>
  <c r="I39" i="1"/>
  <c r="I33" i="1"/>
  <c r="I32" i="1"/>
  <c r="I25" i="1"/>
  <c r="I35" i="1"/>
  <c r="I24" i="1"/>
  <c r="I23" i="1"/>
  <c r="I22" i="1"/>
  <c r="I21" i="1"/>
  <c r="I29" i="1"/>
  <c r="I28" i="1"/>
  <c r="I16" i="1"/>
  <c r="I15" i="1"/>
  <c r="I14" i="1"/>
  <c r="I13" i="1"/>
  <c r="I12" i="1"/>
  <c r="I11" i="1"/>
  <c r="I20" i="1" l="1"/>
  <c r="D86" i="1" s="1"/>
  <c r="G20" i="1"/>
  <c r="B86" i="1" s="1"/>
  <c r="H20" i="1"/>
  <c r="C86" i="1" s="1"/>
  <c r="H51" i="1"/>
  <c r="C82" i="1" s="1"/>
  <c r="G51" i="1"/>
  <c r="B82" i="1" s="1"/>
  <c r="I51" i="1"/>
  <c r="D82" i="1" s="1"/>
  <c r="I57" i="1"/>
  <c r="D81" i="1" s="1"/>
  <c r="I65" i="1"/>
  <c r="D80" i="1" s="1"/>
  <c r="H57" i="1"/>
  <c r="C81" i="1" s="1"/>
  <c r="H65" i="1"/>
  <c r="C80" i="1" s="1"/>
  <c r="G31" i="1"/>
  <c r="B85" i="1" s="1"/>
  <c r="G38" i="1"/>
  <c r="B84" i="1" s="1"/>
  <c r="G46" i="1"/>
  <c r="B83" i="1" s="1"/>
  <c r="H31" i="1"/>
  <c r="C85" i="1" s="1"/>
  <c r="H38" i="1"/>
  <c r="C84" i="1" s="1"/>
  <c r="H46" i="1"/>
  <c r="C83" i="1" s="1"/>
  <c r="H70" i="1"/>
  <c r="C79" i="1" s="1"/>
  <c r="I31" i="1"/>
  <c r="D85" i="1" s="1"/>
  <c r="G65" i="1"/>
  <c r="B80" i="1" s="1"/>
  <c r="I46" i="1"/>
  <c r="D83" i="1" s="1"/>
  <c r="I70" i="1"/>
  <c r="D79" i="1" s="1"/>
  <c r="I38" i="1"/>
  <c r="D84" i="1" s="1"/>
  <c r="G57" i="1"/>
  <c r="B81" i="1" s="1"/>
  <c r="I10" i="1"/>
  <c r="D87" i="1" s="1"/>
  <c r="H10" i="1"/>
  <c r="C87" i="1" s="1"/>
  <c r="G10" i="1"/>
  <c r="B87" i="1" s="1"/>
  <c r="G70" i="1"/>
  <c r="B79" i="1" s="1"/>
</calcChain>
</file>

<file path=xl/sharedStrings.xml><?xml version="1.0" encoding="utf-8"?>
<sst xmlns="http://schemas.openxmlformats.org/spreadsheetml/2006/main" count="231" uniqueCount="86">
  <si>
    <t>Directions</t>
  </si>
  <si>
    <t>Current and New Scope (Columns B &amp; C) Choose "n/a, don't know, none, limited, moderate or significant (dropdown) for each row</t>
  </si>
  <si>
    <t>New Vs. Current (Column D), Choose "significant decrease, some decrease, no change, some increase, significant increase</t>
  </si>
  <si>
    <t>Add comments as needed in Column E</t>
  </si>
  <si>
    <t>MARKETING SCOPE OF WORK ASSESSMENT</t>
  </si>
  <si>
    <t>Scope Category</t>
  </si>
  <si>
    <t>Current Scope</t>
  </si>
  <si>
    <t>New Scope</t>
  </si>
  <si>
    <t>New vs. Current</t>
  </si>
  <si>
    <t>Comments</t>
  </si>
  <si>
    <t>Current</t>
  </si>
  <si>
    <t>New Vs. Current</t>
  </si>
  <si>
    <t>STRATEGIC</t>
  </si>
  <si>
    <t>Business Scope</t>
  </si>
  <si>
    <t>Companies</t>
  </si>
  <si>
    <t>moderate</t>
  </si>
  <si>
    <t>no change</t>
  </si>
  <si>
    <t>Businesses / Divisions</t>
  </si>
  <si>
    <t>significant</t>
  </si>
  <si>
    <t>Global Business</t>
  </si>
  <si>
    <t>Languages</t>
  </si>
  <si>
    <t>limited</t>
  </si>
  <si>
    <t>Verticals/Industries</t>
  </si>
  <si>
    <t>Sales Channels (Direct, Distributor, e-Commerce, etc)</t>
  </si>
  <si>
    <t>Products &amp; Services</t>
  </si>
  <si>
    <t>Innovation Portfolio</t>
  </si>
  <si>
    <t>Strategic Marketing</t>
  </si>
  <si>
    <t>Brand(s)</t>
  </si>
  <si>
    <t>none</t>
  </si>
  <si>
    <t>significant increase</t>
  </si>
  <si>
    <t>Ideal Target(s)</t>
  </si>
  <si>
    <t>Brand Architecture Complexity</t>
  </si>
  <si>
    <t>some increase</t>
  </si>
  <si>
    <t xml:space="preserve">Strategic Marketing Plans </t>
  </si>
  <si>
    <t>Budget Size, Complexity &amp; Responsibility</t>
  </si>
  <si>
    <t>Communications Plans</t>
  </si>
  <si>
    <t>Creative Strategy &amp; Development</t>
  </si>
  <si>
    <t>Market Research / Customer Insights / Competitive</t>
  </si>
  <si>
    <t>significant decrease</t>
  </si>
  <si>
    <t xml:space="preserve">Results Reporting, Analysis &amp; Recommendations </t>
  </si>
  <si>
    <t>Marketing &amp; Org Leadership</t>
  </si>
  <si>
    <t>Direct Report (FTE's) Management</t>
  </si>
  <si>
    <t>External Agency/Resource Management</t>
  </si>
  <si>
    <t>Leadership Exposure</t>
  </si>
  <si>
    <t>Cross-functional Leadership Teams</t>
  </si>
  <si>
    <t>DELIVERABLES &amp; SERVICES</t>
  </si>
  <si>
    <t>Digital</t>
  </si>
  <si>
    <t>Websites &amp; Apps</t>
  </si>
  <si>
    <t>some decrease</t>
  </si>
  <si>
    <t>e-Commerce Sites</t>
  </si>
  <si>
    <t>SEO</t>
  </si>
  <si>
    <t>Paid Digital (Adwords, Display, Video, Social)</t>
  </si>
  <si>
    <t>Social Pages &amp; Posting</t>
  </si>
  <si>
    <t>Reputation Sites</t>
  </si>
  <si>
    <t>Traditional Media</t>
  </si>
  <si>
    <t>Print Ads (Newspaper &amp; Magazine)</t>
  </si>
  <si>
    <t>Broad Media (TV, OOH, Radio)</t>
  </si>
  <si>
    <t>Sponsorships &amp; Licensing</t>
  </si>
  <si>
    <t>Content &amp; Email</t>
  </si>
  <si>
    <t>Content: Blogs, White Papers, Articles, Case Studies</t>
  </si>
  <si>
    <t>Videos</t>
  </si>
  <si>
    <t>Email - Database Communications</t>
  </si>
  <si>
    <t>Direct Mail</t>
  </si>
  <si>
    <t>Sales Support</t>
  </si>
  <si>
    <t>Lead Generation Campaigns (List Building &amp; Sequences)</t>
  </si>
  <si>
    <t>Sales Materials (Print, Ppt, etc)</t>
  </si>
  <si>
    <t>Customer presentations</t>
  </si>
  <si>
    <t>Tradeshows / Conferences / Events / Webinars</t>
  </si>
  <si>
    <t>process will be created to ultimately decrease amount of work</t>
  </si>
  <si>
    <t>RFP Support and Management</t>
  </si>
  <si>
    <t>Customer Engagement/Referral programs</t>
  </si>
  <si>
    <t>support will increase and be targeted</t>
  </si>
  <si>
    <t>PR &amp; Influencer Programs</t>
  </si>
  <si>
    <t>Public Relations / Media Relations</t>
  </si>
  <si>
    <t>Influencer / COI / Industry Membership Programs</t>
  </si>
  <si>
    <t>Other (list)</t>
  </si>
  <si>
    <t>Planes M&amp;S - realtors</t>
  </si>
  <si>
    <t>Other Org Support</t>
  </si>
  <si>
    <t>Internal Communications</t>
  </si>
  <si>
    <t>Corporate Marketing</t>
  </si>
  <si>
    <t>Employer Brand, Recruiting</t>
  </si>
  <si>
    <t>Community Events</t>
  </si>
  <si>
    <t>community programs in CVG, will expand to other 5 markets</t>
  </si>
  <si>
    <t>SCOPE OF WORK SUMMARY</t>
  </si>
  <si>
    <t>New Vs Current</t>
  </si>
  <si>
    <t>n/a - don't know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</si>
</sst>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0" borderId="0" xfId="0" applyAlignment="1">
      <alignment horizontal="left" indent="1"/>
    </xf>
    <xf numFmtId="0" fontId="4" fillId="0" borderId="0" xfId="0" applyFont="1" applyAlignment="1">
      <alignment horizontal="left" indent="1"/>
    </xf>
    <xf numFmtId="0" fontId="1" fillId="0" borderId="0" xfId="0" applyFont="1" applyAlignment="1">
      <alignment horizontal="left"/>
    </xf>
    <xf numFmtId="16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inden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0.000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Deliverables &amp; Services - New Vs. 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Work'!$A$79:$A$84</c:f>
              <c:strCache>
                <c:ptCount val="6"/>
                <c:pt idx="0">
                  <c:v>Other Org Support</c:v>
                </c:pt>
                <c:pt idx="1">
                  <c:v>PR &amp; Influencer Programs</c:v>
                </c:pt>
                <c:pt idx="2">
                  <c:v>Sales Support</c:v>
                </c:pt>
                <c:pt idx="3">
                  <c:v>Content &amp; Email</c:v>
                </c:pt>
                <c:pt idx="4">
                  <c:v>Traditional Media</c:v>
                </c:pt>
                <c:pt idx="5">
                  <c:v>Digital</c:v>
                </c:pt>
              </c:strCache>
            </c:strRef>
          </c:cat>
          <c:val>
            <c:numRef>
              <c:f>'Scope of Work'!$B$79:$B$84</c:f>
              <c:numCache>
                <c:formatCode>0.000</c:formatCode>
                <c:ptCount val="6"/>
                <c:pt idx="0">
                  <c:v>1</c:v>
                </c:pt>
                <c:pt idx="1">
                  <c:v>0.33333333333333331</c:v>
                </c:pt>
                <c:pt idx="2">
                  <c:v>1.1666666666666667</c:v>
                </c:pt>
                <c:pt idx="3">
                  <c:v>1</c:v>
                </c:pt>
                <c:pt idx="4">
                  <c:v>1</c:v>
                </c:pt>
                <c:pt idx="5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7-4E55-8DCD-7832BC7F09F6}"/>
            </c:ext>
          </c:extLst>
        </c:ser>
        <c:ser>
          <c:idx val="1"/>
          <c:order val="1"/>
          <c:tx>
            <c:strRef>
              <c:f>'Scope of Work'!$C$78</c:f>
              <c:strCache>
                <c:ptCount val="1"/>
                <c:pt idx="0">
                  <c:v>New Scope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'Scope of Work'!$A$79:$A$84</c:f>
              <c:strCache>
                <c:ptCount val="6"/>
                <c:pt idx="0">
                  <c:v>Other Org Support</c:v>
                </c:pt>
                <c:pt idx="1">
                  <c:v>PR &amp; Influencer Programs</c:v>
                </c:pt>
                <c:pt idx="2">
                  <c:v>Sales Support</c:v>
                </c:pt>
                <c:pt idx="3">
                  <c:v>Content &amp; Email</c:v>
                </c:pt>
                <c:pt idx="4">
                  <c:v>Traditional Media</c:v>
                </c:pt>
                <c:pt idx="5">
                  <c:v>Digital</c:v>
                </c:pt>
              </c:strCache>
            </c:strRef>
          </c:cat>
          <c:val>
            <c:numRef>
              <c:f>'Scope of Work'!$C$79:$C$84</c:f>
              <c:numCache>
                <c:formatCode>0.000</c:formatCode>
                <c:ptCount val="6"/>
                <c:pt idx="0">
                  <c:v>2.25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1</c:v>
                </c:pt>
                <c:pt idx="5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F7-4E55-8DCD-7832BC7F09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2117311"/>
        <c:axId val="402112511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Work'!$A$79:$A$84</c15:sqref>
                        </c15:formulaRef>
                      </c:ext>
                    </c:extLst>
                    <c:strCache>
                      <c:ptCount val="6"/>
                      <c:pt idx="0">
                        <c:v>Other Org Support</c:v>
                      </c:pt>
                      <c:pt idx="1">
                        <c:v>PR &amp; Influencer Programs</c:v>
                      </c:pt>
                      <c:pt idx="2">
                        <c:v>Sales Support</c:v>
                      </c:pt>
                      <c:pt idx="3">
                        <c:v>Content &amp; Email</c:v>
                      </c:pt>
                      <c:pt idx="4">
                        <c:v>Traditional Media</c:v>
                      </c:pt>
                      <c:pt idx="5">
                        <c:v>Digital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Work'!$D$79:$D$84</c15:sqref>
                        </c15:formulaRef>
                      </c:ext>
                    </c:extLst>
                    <c:numCache>
                      <c:formatCode>0.000</c:formatCode>
                      <c:ptCount val="6"/>
                      <c:pt idx="0">
                        <c:v>1.25</c:v>
                      </c:pt>
                      <c:pt idx="1">
                        <c:v>0.66666666666666663</c:v>
                      </c:pt>
                      <c:pt idx="2">
                        <c:v>0.33333333333333331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-0.16666666666666666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97F7-4E55-8DCD-7832BC7F09F6}"/>
                  </c:ext>
                </c:extLst>
              </c15:ser>
            </c15:filteredBarSeries>
          </c:ext>
        </c:extLst>
      </c:barChart>
      <c:catAx>
        <c:axId val="40211731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112511"/>
        <c:crosses val="autoZero"/>
        <c:auto val="1"/>
        <c:lblAlgn val="ctr"/>
        <c:lblOffset val="100"/>
        <c:noMultiLvlLbl val="0"/>
      </c:catAx>
      <c:valAx>
        <c:axId val="40211251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4021173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Deliverables &amp; Services - Current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Work'!$A$79:$A$84</c:f>
              <c:strCache>
                <c:ptCount val="6"/>
                <c:pt idx="0">
                  <c:v>Other Org Support</c:v>
                </c:pt>
                <c:pt idx="1">
                  <c:v>PR &amp; Influencer Programs</c:v>
                </c:pt>
                <c:pt idx="2">
                  <c:v>Sales Support</c:v>
                </c:pt>
                <c:pt idx="3">
                  <c:v>Content &amp; Email</c:v>
                </c:pt>
                <c:pt idx="4">
                  <c:v>Traditional Media</c:v>
                </c:pt>
                <c:pt idx="5">
                  <c:v>Digital</c:v>
                </c:pt>
              </c:strCache>
            </c:strRef>
          </c:cat>
          <c:val>
            <c:numRef>
              <c:f>'Scope of Work'!$B$79:$B$84</c:f>
              <c:numCache>
                <c:formatCode>0.000</c:formatCode>
                <c:ptCount val="6"/>
                <c:pt idx="0">
                  <c:v>1</c:v>
                </c:pt>
                <c:pt idx="1">
                  <c:v>0.33333333333333331</c:v>
                </c:pt>
                <c:pt idx="2">
                  <c:v>1.1666666666666667</c:v>
                </c:pt>
                <c:pt idx="3">
                  <c:v>1</c:v>
                </c:pt>
                <c:pt idx="4">
                  <c:v>1</c:v>
                </c:pt>
                <c:pt idx="5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13-4A00-86B4-95BB44E6D9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02115871"/>
        <c:axId val="402116351"/>
      </c:barChart>
      <c:catAx>
        <c:axId val="40211587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02116351"/>
        <c:crosses val="autoZero"/>
        <c:auto val="1"/>
        <c:lblAlgn val="ctr"/>
        <c:lblOffset val="100"/>
        <c:noMultiLvlLbl val="0"/>
      </c:catAx>
      <c:valAx>
        <c:axId val="402116351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40211587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Deliverables</a:t>
            </a:r>
            <a:r>
              <a:rPr lang="en-US" baseline="0"/>
              <a:t> &amp; Services - New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extLst>
                <c:ext xmlns:c15="http://schemas.microsoft.com/office/drawing/2012/chart" uri="{02D57815-91ED-43cb-92C2-25804820EDAC}">
                  <c15:fullRef>
                    <c15:sqref>'Scope of Work'!$A$79:$A$87</c15:sqref>
                  </c15:fullRef>
                </c:ext>
              </c:extLst>
              <c:f>'Scope of Work'!$A$79:$A$84</c:f>
              <c:strCache>
                <c:ptCount val="6"/>
                <c:pt idx="0">
                  <c:v>Other Org Support</c:v>
                </c:pt>
                <c:pt idx="1">
                  <c:v>PR &amp; Influencer Programs</c:v>
                </c:pt>
                <c:pt idx="2">
                  <c:v>Sales Support</c:v>
                </c:pt>
                <c:pt idx="3">
                  <c:v>Content &amp; Email</c:v>
                </c:pt>
                <c:pt idx="4">
                  <c:v>Traditional Media</c:v>
                </c:pt>
                <c:pt idx="5">
                  <c:v>Digital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'Scope of Work'!$B$79:$B$87</c15:sqref>
                  </c15:fullRef>
                </c:ext>
              </c:extLst>
              <c:f>'Scope of Work'!$B$79:$B$84</c:f>
              <c:numCache>
                <c:formatCode>0.000</c:formatCode>
                <c:ptCount val="6"/>
                <c:pt idx="0">
                  <c:v>1</c:v>
                </c:pt>
                <c:pt idx="1">
                  <c:v>0.33333333333333331</c:v>
                </c:pt>
                <c:pt idx="2">
                  <c:v>1.1666666666666667</c:v>
                </c:pt>
                <c:pt idx="3">
                  <c:v>1</c:v>
                </c:pt>
                <c:pt idx="4">
                  <c:v>1</c:v>
                </c:pt>
                <c:pt idx="5">
                  <c:v>1.3333333333333333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DC-414F-92C7-CD6AAF2F3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5534095"/>
        <c:axId val="49553361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'Scope of Work'!$C$78</c15:sqref>
                        </c15:formulaRef>
                      </c:ext>
                    </c:extLst>
                    <c:strCache>
                      <c:ptCount val="1"/>
                      <c:pt idx="0">
                        <c:v>New Scope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ullRef>
                          <c15:sqref>'Scope of Work'!$A$79:$A$87</c15:sqref>
                        </c15:fullRef>
                        <c15:formulaRef>
                          <c15:sqref>'Scope of Work'!$A$79:$A$84</c15:sqref>
                        </c15:formulaRef>
                      </c:ext>
                    </c:extLst>
                    <c:strCache>
                      <c:ptCount val="6"/>
                      <c:pt idx="0">
                        <c:v>Other Org Support</c:v>
                      </c:pt>
                      <c:pt idx="1">
                        <c:v>PR &amp; Influencer Programs</c:v>
                      </c:pt>
                      <c:pt idx="2">
                        <c:v>Sales Support</c:v>
                      </c:pt>
                      <c:pt idx="3">
                        <c:v>Content &amp; Email</c:v>
                      </c:pt>
                      <c:pt idx="4">
                        <c:v>Traditional Media</c:v>
                      </c:pt>
                      <c:pt idx="5">
                        <c:v>Digital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'Scope of Work'!$C$79:$C$87</c15:sqref>
                        </c15:fullRef>
                        <c15:formulaRef>
                          <c15:sqref>'Scope of Work'!$C$79:$C$84</c15:sqref>
                        </c15:formulaRef>
                      </c:ext>
                    </c:extLst>
                    <c:numCache>
                      <c:formatCode>0.000</c:formatCode>
                      <c:ptCount val="6"/>
                      <c:pt idx="0">
                        <c:v>2.25</c:v>
                      </c:pt>
                      <c:pt idx="1">
                        <c:v>1</c:v>
                      </c:pt>
                      <c:pt idx="2">
                        <c:v>2</c:v>
                      </c:pt>
                      <c:pt idx="3">
                        <c:v>2</c:v>
                      </c:pt>
                      <c:pt idx="4">
                        <c:v>1</c:v>
                      </c:pt>
                      <c:pt idx="5">
                        <c:v>1.3333333333333333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9CDC-414F-92C7-CD6AAF2F388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'Scope of Work'!$A$79:$A$87</c15:sqref>
                        </c15:fullRef>
                        <c15:formulaRef>
                          <c15:sqref>'Scope of Work'!$A$79:$A$84</c15:sqref>
                        </c15:formulaRef>
                      </c:ext>
                    </c:extLst>
                    <c:strCache>
                      <c:ptCount val="6"/>
                      <c:pt idx="0">
                        <c:v>Other Org Support</c:v>
                      </c:pt>
                      <c:pt idx="1">
                        <c:v>PR &amp; Influencer Programs</c:v>
                      </c:pt>
                      <c:pt idx="2">
                        <c:v>Sales Support</c:v>
                      </c:pt>
                      <c:pt idx="3">
                        <c:v>Content &amp; Email</c:v>
                      </c:pt>
                      <c:pt idx="4">
                        <c:v>Traditional Media</c:v>
                      </c:pt>
                      <c:pt idx="5">
                        <c:v>Digital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'Scope of Work'!$D$79:$D$87</c15:sqref>
                        </c15:fullRef>
                        <c15:formulaRef>
                          <c15:sqref>'Scope of Work'!$D$79:$D$84</c15:sqref>
                        </c15:formulaRef>
                      </c:ext>
                    </c:extLst>
                    <c:numCache>
                      <c:formatCode>0.000</c:formatCode>
                      <c:ptCount val="6"/>
                      <c:pt idx="0">
                        <c:v>1.25</c:v>
                      </c:pt>
                      <c:pt idx="1">
                        <c:v>0.66666666666666663</c:v>
                      </c:pt>
                      <c:pt idx="2">
                        <c:v>0.33333333333333331</c:v>
                      </c:pt>
                      <c:pt idx="3">
                        <c:v>1</c:v>
                      </c:pt>
                      <c:pt idx="4">
                        <c:v>0</c:v>
                      </c:pt>
                      <c:pt idx="5">
                        <c:v>-0.16666666666666666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CDC-414F-92C7-CD6AAF2F3883}"/>
                  </c:ext>
                </c:extLst>
              </c15:ser>
            </c15:filteredBarSeries>
          </c:ext>
        </c:extLst>
      </c:barChart>
      <c:catAx>
        <c:axId val="49553409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33615"/>
        <c:crosses val="autoZero"/>
        <c:auto val="1"/>
        <c:lblAlgn val="ctr"/>
        <c:lblOffset val="100"/>
        <c:noMultiLvlLbl val="0"/>
      </c:catAx>
      <c:valAx>
        <c:axId val="49553361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49553409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Scope Changes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Work'!$B$85:$B$87</c:f>
              <c:numCache>
                <c:formatCode>0.000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DB4-4ED3-BF1D-6232EDA1B355}"/>
            </c:ext>
          </c:extLst>
        </c:ser>
        <c:ser>
          <c:idx val="1"/>
          <c:order val="1"/>
          <c:tx>
            <c:strRef>
              <c:f>'Scope of Work'!$C$78</c:f>
              <c:strCache>
                <c:ptCount val="1"/>
                <c:pt idx="0">
                  <c:v>New Scope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Work'!$C$85:$C$87</c:f>
              <c:numCache>
                <c:formatCode>0.000</c:formatCode>
                <c:ptCount val="3"/>
                <c:pt idx="0">
                  <c:v>2.75</c:v>
                </c:pt>
                <c:pt idx="1">
                  <c:v>2.1111111111111112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DB4-4ED3-BF1D-6232EDA1B355}"/>
            </c:ext>
          </c:extLst>
        </c:ser>
        <c:ser>
          <c:idx val="2"/>
          <c:order val="2"/>
          <c:tx>
            <c:strRef>
              <c:f>'Scope of Work'!$D$78</c:f>
              <c:strCache>
                <c:ptCount val="1"/>
                <c:pt idx="0">
                  <c:v>New Vs Current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Work'!$D$85:$D$87</c:f>
              <c:numCache>
                <c:formatCode>0.000</c:formatCode>
                <c:ptCount val="3"/>
                <c:pt idx="0">
                  <c:v>0.5</c:v>
                </c:pt>
                <c:pt idx="1">
                  <c:v>0.77777777777777779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B4-4ED3-BF1D-6232EDA1B3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283135"/>
        <c:axId val="304281695"/>
      </c:barChart>
      <c:catAx>
        <c:axId val="30428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81695"/>
        <c:crosses val="autoZero"/>
        <c:auto val="1"/>
        <c:lblAlgn val="ctr"/>
        <c:lblOffset val="100"/>
        <c:noMultiLvlLbl val="0"/>
      </c:catAx>
      <c:valAx>
        <c:axId val="3042816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304283135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Scope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'Scope of Work'!$C$78</c:f>
              <c:strCache>
                <c:ptCount val="1"/>
                <c:pt idx="0">
                  <c:v>New Scope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Work'!$C$85:$C$87</c:f>
              <c:numCache>
                <c:formatCode>0.000</c:formatCode>
                <c:ptCount val="3"/>
                <c:pt idx="0">
                  <c:v>2.75</c:v>
                </c:pt>
                <c:pt idx="1">
                  <c:v>2.1111111111111112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E2D-4E04-B9EB-B9A02F9F1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283135"/>
        <c:axId val="30428169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'Scope of Work'!$B$78</c15:sqref>
                        </c15:formulaRef>
                      </c:ext>
                    </c:extLst>
                    <c:strCache>
                      <c:ptCount val="1"/>
                      <c:pt idx="0">
                        <c:v>Current Scope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Work'!$B$85:$B$87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1</c:v>
                      </c:pt>
                      <c:pt idx="1">
                        <c:v>1</c:v>
                      </c:pt>
                      <c:pt idx="2">
                        <c:v>2.1666666666666665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5E2D-4E04-B9EB-B9A02F9F12DC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Work'!$D$85:$D$87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0.5</c:v>
                      </c:pt>
                      <c:pt idx="1">
                        <c:v>0.77777777777777779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E2D-4E04-B9EB-B9A02F9F12DC}"/>
                  </c:ext>
                </c:extLst>
              </c15:ser>
            </c15:filteredBarSeries>
          </c:ext>
        </c:extLst>
      </c:barChart>
      <c:catAx>
        <c:axId val="30428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81695"/>
        <c:crosses val="autoZero"/>
        <c:auto val="1"/>
        <c:lblAlgn val="ctr"/>
        <c:lblOffset val="100"/>
        <c:noMultiLvlLbl val="0"/>
      </c:catAx>
      <c:valAx>
        <c:axId val="3042816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30428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Current Scope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Work'!$B$85:$B$87</c:f>
              <c:numCache>
                <c:formatCode>0.000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21-43F1-BEFF-C3DDFFC779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304283135"/>
        <c:axId val="30428169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'Scope of Work'!$C$78</c15:sqref>
                        </c15:formulaRef>
                      </c:ext>
                    </c:extLst>
                    <c:strCache>
                      <c:ptCount val="1"/>
                      <c:pt idx="0">
                        <c:v>New Scope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Work'!$C$85:$C$87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2.75</c:v>
                      </c:pt>
                      <c:pt idx="1">
                        <c:v>2.1111111111111112</c:v>
                      </c:pt>
                      <c:pt idx="2">
                        <c:v>2.1666666666666665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D321-43F1-BEFF-C3DDFFC779B3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Work'!$D$85:$D$87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0.5</c:v>
                      </c:pt>
                      <c:pt idx="1">
                        <c:v>0.77777777777777779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321-43F1-BEFF-C3DDFFC779B3}"/>
                  </c:ext>
                </c:extLst>
              </c15:ser>
            </c15:filteredBarSeries>
          </c:ext>
        </c:extLst>
      </c:barChart>
      <c:catAx>
        <c:axId val="304283135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4281695"/>
        <c:crosses val="autoZero"/>
        <c:auto val="1"/>
        <c:lblAlgn val="ctr"/>
        <c:lblOffset val="100"/>
        <c:noMultiLvlLbl val="0"/>
      </c:catAx>
      <c:valAx>
        <c:axId val="30428169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304283135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Strategy - New Vs. Current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Work'!$B$85:$B$87</c:f>
              <c:numCache>
                <c:formatCode>0.000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E0-4998-BC28-95C8F754413D}"/>
            </c:ext>
          </c:extLst>
        </c:ser>
        <c:ser>
          <c:idx val="1"/>
          <c:order val="1"/>
          <c:tx>
            <c:strRef>
              <c:f>'Scope of Work'!$C$78</c:f>
              <c:strCache>
                <c:ptCount val="1"/>
                <c:pt idx="0">
                  <c:v>New Scope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Work'!$C$85:$C$87</c:f>
              <c:numCache>
                <c:formatCode>0.000</c:formatCode>
                <c:ptCount val="3"/>
                <c:pt idx="0">
                  <c:v>2.75</c:v>
                </c:pt>
                <c:pt idx="1">
                  <c:v>2.1111111111111112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E0-4998-BC28-95C8F7544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1048191"/>
        <c:axId val="1897958335"/>
        <c:extLst>
          <c:ext xmlns:c15="http://schemas.microsoft.com/office/drawing/2012/chart" uri="{02D57815-91ED-43cb-92C2-25804820EDAC}">
            <c15:filteredBarSeries>
              <c15:ser>
                <c:idx val="2"/>
                <c:order val="2"/>
                <c:tx>
                  <c:strRef>
                    <c:extLst>
                      <c:ext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Work'!$D$85:$D$87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0.5</c:v>
                      </c:pt>
                      <c:pt idx="1">
                        <c:v>0.77777777777777779</c:v>
                      </c:pt>
                      <c:pt idx="2">
                        <c:v>0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2-74E0-4998-BC28-95C8F754413D}"/>
                  </c:ext>
                </c:extLst>
              </c15:ser>
            </c15:filteredBarSeries>
          </c:ext>
        </c:extLst>
      </c:barChart>
      <c:catAx>
        <c:axId val="165104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958335"/>
        <c:crosses val="autoZero"/>
        <c:auto val="1"/>
        <c:lblAlgn val="ctr"/>
        <c:lblOffset val="100"/>
        <c:noMultiLvlLbl val="0"/>
      </c:catAx>
      <c:valAx>
        <c:axId val="18979583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6510481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Strategy - Current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'Scope of Work'!$B$78</c:f>
              <c:strCache>
                <c:ptCount val="1"/>
                <c:pt idx="0">
                  <c:v>Current Scope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Work'!$B$85:$B$87</c:f>
              <c:numCache>
                <c:formatCode>0.000</c:formatCode>
                <c:ptCount val="3"/>
                <c:pt idx="0">
                  <c:v>1</c:v>
                </c:pt>
                <c:pt idx="1">
                  <c:v>1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58-4C26-8FD9-DFB012AA8A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1048191"/>
        <c:axId val="1897958335"/>
        <c:extLst>
          <c:ext xmlns:c15="http://schemas.microsoft.com/office/drawing/2012/chart" uri="{02D57815-91ED-43cb-92C2-25804820EDAC}">
            <c15:filteredBarSeries>
              <c15:ser>
                <c:idx val="1"/>
                <c:order val="1"/>
                <c:tx>
                  <c:strRef>
                    <c:extLst>
                      <c:ext uri="{02D57815-91ED-43cb-92C2-25804820EDAC}">
                        <c15:formulaRef>
                          <c15:sqref>'Scope of Work'!$C$78</c15:sqref>
                        </c15:formulaRef>
                      </c:ext>
                    </c:extLst>
                    <c:strCache>
                      <c:ptCount val="1"/>
                      <c:pt idx="0">
                        <c:v>New Scope</c:v>
                      </c:pt>
                    </c:strCache>
                  </c:strRef>
                </c:tx>
                <c:spPr>
                  <a:solidFill>
                    <a:schemeClr val="accent2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Work'!$C$85:$C$87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2.75</c:v>
                      </c:pt>
                      <c:pt idx="1">
                        <c:v>2.1111111111111112</c:v>
                      </c:pt>
                      <c:pt idx="2">
                        <c:v>2.1666666666666665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1-1B58-4C26-8FD9-DFB012AA8A28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Work'!$D$85:$D$87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0.5</c:v>
                      </c:pt>
                      <c:pt idx="1">
                        <c:v>0.77777777777777779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1B58-4C26-8FD9-DFB012AA8A28}"/>
                  </c:ext>
                </c:extLst>
              </c15:ser>
            </c15:filteredBarSeries>
          </c:ext>
        </c:extLst>
      </c:barChart>
      <c:catAx>
        <c:axId val="165104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958335"/>
        <c:crosses val="autoZero"/>
        <c:auto val="1"/>
        <c:lblAlgn val="ctr"/>
        <c:lblOffset val="100"/>
        <c:noMultiLvlLbl val="0"/>
      </c:catAx>
      <c:valAx>
        <c:axId val="18979583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65104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aseline="0"/>
              <a:t>Strategy - New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1"/>
          <c:order val="1"/>
          <c:tx>
            <c:strRef>
              <c:f>'Scope of Work'!$C$78</c:f>
              <c:strCache>
                <c:ptCount val="1"/>
                <c:pt idx="0">
                  <c:v>New Scope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'Scope of Work'!$A$85:$A$87</c:f>
              <c:strCache>
                <c:ptCount val="3"/>
                <c:pt idx="0">
                  <c:v>Marketing &amp; Org Leadership</c:v>
                </c:pt>
                <c:pt idx="1">
                  <c:v>Strategic Marketing</c:v>
                </c:pt>
                <c:pt idx="2">
                  <c:v>Business Scope</c:v>
                </c:pt>
              </c:strCache>
            </c:strRef>
          </c:cat>
          <c:val>
            <c:numRef>
              <c:f>'Scope of Work'!$C$85:$C$87</c:f>
              <c:numCache>
                <c:formatCode>0.000</c:formatCode>
                <c:ptCount val="3"/>
                <c:pt idx="0">
                  <c:v>2.75</c:v>
                </c:pt>
                <c:pt idx="1">
                  <c:v>2.1111111111111112</c:v>
                </c:pt>
                <c:pt idx="2">
                  <c:v>2.1666666666666665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84A-41A7-ACF8-8100E0CDF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51048191"/>
        <c:axId val="1897958335"/>
        <c:extLst>
          <c:ext xmlns:c15="http://schemas.microsoft.com/office/drawing/2012/chart" uri="{02D57815-91ED-43cb-92C2-25804820EDAC}">
            <c15:filteredBarSeries>
              <c15:ser>
                <c:idx val="0"/>
                <c:order val="0"/>
                <c:tx>
                  <c:strRef>
                    <c:extLst>
                      <c:ext uri="{02D57815-91ED-43cb-92C2-25804820EDAC}">
                        <c15:formulaRef>
                          <c15:sqref>'Scope of Work'!$B$78</c15:sqref>
                        </c15:formulaRef>
                      </c:ext>
                    </c:extLst>
                    <c:strCache>
                      <c:ptCount val="1"/>
                      <c:pt idx="0">
                        <c:v>Current Scope</c:v>
                      </c:pt>
                    </c:strCache>
                  </c:strRef>
                </c:tx>
                <c:spPr>
                  <a:solidFill>
                    <a:schemeClr val="accent1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'Scope of Work'!$B$85:$B$87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1</c:v>
                      </c:pt>
                      <c:pt idx="1">
                        <c:v>1</c:v>
                      </c:pt>
                      <c:pt idx="2">
                        <c:v>2.1666666666666665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0-284A-41A7-ACF8-8100E0CDF157}"/>
                  </c:ext>
                </c:extLst>
              </c15:ser>
            </c15:filteredBarSeries>
            <c15:filteredBarSeries>
              <c15:ser>
                <c:idx val="2"/>
                <c:order val="2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Work'!$D$78</c15:sqref>
                        </c15:formulaRef>
                      </c:ext>
                    </c:extLst>
                    <c:strCache>
                      <c:ptCount val="1"/>
                      <c:pt idx="0">
                        <c:v>New Vs Current</c:v>
                      </c:pt>
                    </c:strCache>
                  </c:strRef>
                </c:tx>
                <c:spPr>
                  <a:solidFill>
                    <a:schemeClr val="accent3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Work'!$A$85:$A$87</c15:sqref>
                        </c15:formulaRef>
                      </c:ext>
                    </c:extLst>
                    <c:strCache>
                      <c:ptCount val="3"/>
                      <c:pt idx="0">
                        <c:v>Marketing &amp; Org Leadership</c:v>
                      </c:pt>
                      <c:pt idx="1">
                        <c:v>Strategic Marketing</c:v>
                      </c:pt>
                      <c:pt idx="2">
                        <c:v>Business Scope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'Scope of Work'!$D$85:$D$87</c15:sqref>
                        </c15:formulaRef>
                      </c:ext>
                    </c:extLst>
                    <c:numCache>
                      <c:formatCode>0.000</c:formatCode>
                      <c:ptCount val="3"/>
                      <c:pt idx="0">
                        <c:v>0.5</c:v>
                      </c:pt>
                      <c:pt idx="1">
                        <c:v>0.77777777777777779</c:v>
                      </c:pt>
                      <c:pt idx="2">
                        <c:v>0</c:v>
                      </c:pt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84A-41A7-ACF8-8100E0CDF157}"/>
                  </c:ext>
                </c:extLst>
              </c15:ser>
            </c15:filteredBarSeries>
          </c:ext>
        </c:extLst>
      </c:barChart>
      <c:catAx>
        <c:axId val="165104819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97958335"/>
        <c:crosses val="autoZero"/>
        <c:auto val="1"/>
        <c:lblAlgn val="ctr"/>
        <c:lblOffset val="100"/>
        <c:noMultiLvlLbl val="0"/>
      </c:catAx>
      <c:valAx>
        <c:axId val="1897958335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crossAx val="1651048191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447674</xdr:colOff>
      <xdr:row>18</xdr:row>
      <xdr:rowOff>9524</xdr:rowOff>
    </xdr:from>
    <xdr:to>
      <xdr:col>21</xdr:col>
      <xdr:colOff>464620</xdr:colOff>
      <xdr:row>31</xdr:row>
      <xdr:rowOff>154863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13E008A2-583D-4FAA-8376-1A2547606FA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57150</xdr:colOff>
      <xdr:row>18</xdr:row>
      <xdr:rowOff>19050</xdr:rowOff>
    </xdr:from>
    <xdr:to>
      <xdr:col>5</xdr:col>
      <xdr:colOff>600075</xdr:colOff>
      <xdr:row>32</xdr:row>
      <xdr:rowOff>9525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7834F16-2C37-4366-818F-CE7DCCEC49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457199</xdr:colOff>
      <xdr:row>18</xdr:row>
      <xdr:rowOff>28575</xdr:rowOff>
    </xdr:from>
    <xdr:to>
      <xdr:col>13</xdr:col>
      <xdr:colOff>612094</xdr:colOff>
      <xdr:row>32</xdr:row>
      <xdr:rowOff>27754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E9C24219-5AEC-4781-975A-9B8D1FFBE3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42863</xdr:colOff>
      <xdr:row>131</xdr:row>
      <xdr:rowOff>61912</xdr:rowOff>
    </xdr:from>
    <xdr:to>
      <xdr:col>7</xdr:col>
      <xdr:colOff>80963</xdr:colOff>
      <xdr:row>146</xdr:row>
      <xdr:rowOff>90487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750E9BE0-BB73-4805-97D1-6603B4131B0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115</xdr:row>
      <xdr:rowOff>14287</xdr:rowOff>
    </xdr:from>
    <xdr:to>
      <xdr:col>7</xdr:col>
      <xdr:colOff>38100</xdr:colOff>
      <xdr:row>130</xdr:row>
      <xdr:rowOff>42862</xdr:rowOff>
    </xdr:to>
    <xdr:graphicFrame macro="">
      <xdr:nvGraphicFramePr>
        <xdr:cNvPr id="13" name="Chart 12">
          <a:extLst>
            <a:ext uri="{FF2B5EF4-FFF2-40B4-BE49-F238E27FC236}">
              <a16:creationId xmlns:a16="http://schemas.microsoft.com/office/drawing/2014/main" id="{7125E33E-3C36-4FD0-A116-977629C71B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99</xdr:row>
      <xdr:rowOff>0</xdr:rowOff>
    </xdr:from>
    <xdr:to>
      <xdr:col>7</xdr:col>
      <xdr:colOff>38100</xdr:colOff>
      <xdr:row>114</xdr:row>
      <xdr:rowOff>28575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B1830299-37F3-4EC2-8310-687ADFA12C8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314325</xdr:colOff>
      <xdr:row>0</xdr:row>
      <xdr:rowOff>66675</xdr:rowOff>
    </xdr:from>
    <xdr:to>
      <xdr:col>21</xdr:col>
      <xdr:colOff>323155</xdr:colOff>
      <xdr:row>14</xdr:row>
      <xdr:rowOff>39742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2E832AA-7D36-48FD-8431-B1C18E28C6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76200</xdr:colOff>
      <xdr:row>0</xdr:row>
      <xdr:rowOff>85725</xdr:rowOff>
    </xdr:from>
    <xdr:to>
      <xdr:col>5</xdr:col>
      <xdr:colOff>513635</xdr:colOff>
      <xdr:row>13</xdr:row>
      <xdr:rowOff>144025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1BFCE232-D7B6-4815-B071-5DD001BDA9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7</xdr:col>
      <xdr:colOff>476250</xdr:colOff>
      <xdr:row>0</xdr:row>
      <xdr:rowOff>104775</xdr:rowOff>
    </xdr:from>
    <xdr:to>
      <xdr:col>13</xdr:col>
      <xdr:colOff>485080</xdr:colOff>
      <xdr:row>14</xdr:row>
      <xdr:rowOff>77842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DEAB5773-0B24-44A4-8D90-7067700461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13135E-AA6A-4FA8-90EF-3196E2B3DE7F}" name="Table1" displayName="Table1" ref="A8:E74" totalsRowShown="0" headerRowDxfId="12" dataDxfId="11">
  <autoFilter ref="A8:E74" xr:uid="{2A13135E-AA6A-4FA8-90EF-3196E2B3DE7F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609A1F5C-1AF3-4E07-A347-43514B377EEF}" name="Scope Category" dataDxfId="10"/>
    <tableColumn id="2" xr3:uid="{9D11FA44-EF7A-4A06-B822-72845E645F5D}" name="Current Scope" dataDxfId="9"/>
    <tableColumn id="3" xr3:uid="{9F4DA57B-B3DF-4535-B0DA-D1520F758190}" name="New Scope" dataDxfId="8"/>
    <tableColumn id="4" xr3:uid="{7EAF22D5-C431-4EBC-A9ED-4B4A8A57ED70}" name="New vs. Current" dataDxfId="7"/>
    <tableColumn id="5" xr3:uid="{07CCC002-72F3-43B3-B234-7B37DE022295}" name="Comment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641F3EB0-0B2A-4D07-A894-72A9E13F8AE5}" name="Table3" displayName="Table3" ref="A78:D87" totalsRowShown="0" headerRowDxfId="5" dataDxfId="4">
  <autoFilter ref="A78:D87" xr:uid="{641F3EB0-0B2A-4D07-A894-72A9E13F8AE5}">
    <filterColumn colId="0" hiddenButton="1"/>
    <filterColumn colId="1" hiddenButton="1"/>
    <filterColumn colId="2" hiddenButton="1"/>
    <filterColumn colId="3" hiddenButton="1"/>
  </autoFilter>
  <tableColumns count="4">
    <tableColumn id="1" xr3:uid="{BB5803FC-54D2-4C59-B065-C3F8CF1B319E}" name="SCOPE OF WORK SUMMARY" dataDxfId="3"/>
    <tableColumn id="2" xr3:uid="{2BD8ABF7-A70B-4B39-BE73-4FD2B789FBC9}" name="Current Scope" dataDxfId="2"/>
    <tableColumn id="3" xr3:uid="{7F5D38E3-775B-4AE1-B05F-6DFCA16C8F4B}" name="New Scope" dataDxfId="1"/>
    <tableColumn id="4" xr3:uid="{D084F921-722C-4294-B9D2-FF6C272DCD3B}" name="New Vs Current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F3222-C8BA-4C57-91DE-A04CFFDEE648}">
  <sheetPr>
    <pageSetUpPr fitToPage="1"/>
  </sheetPr>
  <dimension ref="A1:I87"/>
  <sheetViews>
    <sheetView tabSelected="1" topLeftCell="A57" zoomScale="102" workbookViewId="0">
      <selection activeCell="B79" sqref="B79"/>
    </sheetView>
  </sheetViews>
  <sheetFormatPr defaultColWidth="8.7109375" defaultRowHeight="14.25"/>
  <cols>
    <col min="1" max="1" width="46.28515625" customWidth="1"/>
    <col min="2" max="2" width="15.85546875" customWidth="1"/>
    <col min="3" max="3" width="19" customWidth="1"/>
    <col min="4" max="4" width="18.140625" customWidth="1"/>
    <col min="5" max="5" width="64.28515625" style="1" customWidth="1"/>
    <col min="6" max="6" width="3.42578125" style="1" customWidth="1"/>
    <col min="7" max="7" width="11.140625" customWidth="1"/>
    <col min="8" max="8" width="11.28515625" customWidth="1"/>
    <col min="9" max="9" width="23.42578125" customWidth="1"/>
  </cols>
  <sheetData>
    <row r="1" spans="1:9">
      <c r="A1" t="s">
        <v>0</v>
      </c>
    </row>
    <row r="2" spans="1:9">
      <c r="A2" t="s">
        <v>1</v>
      </c>
    </row>
    <row r="3" spans="1:9">
      <c r="A3" t="s">
        <v>2</v>
      </c>
    </row>
    <row r="4" spans="1:9">
      <c r="A4" t="s">
        <v>3</v>
      </c>
    </row>
    <row r="6" spans="1:9" ht="18">
      <c r="A6" s="20" t="s">
        <v>4</v>
      </c>
      <c r="B6" s="20"/>
      <c r="C6" s="20"/>
      <c r="D6" s="20"/>
      <c r="E6" s="20"/>
      <c r="F6" s="2"/>
    </row>
    <row r="8" spans="1:9" s="5" customFormat="1" ht="28.5">
      <c r="A8" s="3" t="s">
        <v>5</v>
      </c>
      <c r="B8" s="4" t="s">
        <v>6</v>
      </c>
      <c r="C8" s="4" t="s">
        <v>7</v>
      </c>
      <c r="D8" s="3" t="s">
        <v>8</v>
      </c>
      <c r="E8" s="3" t="s">
        <v>9</v>
      </c>
      <c r="F8" s="3"/>
      <c r="G8" s="5" t="s">
        <v>10</v>
      </c>
      <c r="H8" s="4" t="s">
        <v>7</v>
      </c>
      <c r="I8" s="6" t="s">
        <v>11</v>
      </c>
    </row>
    <row r="9" spans="1:9" s="5" customFormat="1">
      <c r="A9" s="13" t="s">
        <v>12</v>
      </c>
      <c r="B9" s="17"/>
      <c r="C9" s="17"/>
      <c r="D9" s="17"/>
      <c r="E9" s="19"/>
      <c r="F9" s="3"/>
      <c r="H9" s="4"/>
      <c r="I9" s="6"/>
    </row>
    <row r="10" spans="1:9" s="10" customFormat="1">
      <c r="A10" s="7" t="s">
        <v>13</v>
      </c>
      <c r="B10" s="8"/>
      <c r="C10" s="8"/>
      <c r="D10" s="8"/>
      <c r="E10" s="9"/>
      <c r="F10" s="9"/>
      <c r="G10" s="8">
        <f>AVERAGE(G11:G16)</f>
        <v>2.1666666666666665</v>
      </c>
      <c r="H10" s="8">
        <f>AVERAGE(H11:H16)</f>
        <v>2.1666666666666665</v>
      </c>
      <c r="I10" s="8">
        <f>AVERAGE(I11:I16)</f>
        <v>0</v>
      </c>
    </row>
    <row r="11" spans="1:9">
      <c r="A11" s="11" t="s">
        <v>14</v>
      </c>
      <c r="B11" s="2" t="s">
        <v>15</v>
      </c>
      <c r="C11" s="2" t="s">
        <v>15</v>
      </c>
      <c r="D11" s="2" t="s">
        <v>16</v>
      </c>
      <c r="G11" s="2">
        <f t="shared" ref="G11:H16" si="0">IF(B11="none",0,IF(B11="limited",1,IF(B11="moderate",2,IF(B11="significant",3,IF(B11="n/a - don't know",0)))))</f>
        <v>2</v>
      </c>
      <c r="H11" s="2">
        <f t="shared" si="0"/>
        <v>2</v>
      </c>
      <c r="I11" s="2">
        <f t="shared" ref="I11:I16" si="1">IF(D11="significant decrease",-2,IF(D11="some decrease",-1,IF(D11="no change",0,IF(D11="some increase",1,IF(D11="significant increase",2)))))</f>
        <v>0</v>
      </c>
    </row>
    <row r="12" spans="1:9">
      <c r="A12" s="11" t="s">
        <v>17</v>
      </c>
      <c r="B12" s="2" t="s">
        <v>18</v>
      </c>
      <c r="C12" s="2" t="s">
        <v>18</v>
      </c>
      <c r="D12" s="2" t="s">
        <v>16</v>
      </c>
      <c r="G12" s="2">
        <f t="shared" si="0"/>
        <v>3</v>
      </c>
      <c r="H12" s="2">
        <f t="shared" si="0"/>
        <v>3</v>
      </c>
      <c r="I12" s="2">
        <f t="shared" si="1"/>
        <v>0</v>
      </c>
    </row>
    <row r="13" spans="1:9">
      <c r="A13" s="11" t="s">
        <v>19</v>
      </c>
      <c r="B13" s="2" t="s">
        <v>15</v>
      </c>
      <c r="C13" s="2" t="s">
        <v>15</v>
      </c>
      <c r="D13" s="2" t="s">
        <v>16</v>
      </c>
      <c r="G13" s="2">
        <f t="shared" si="0"/>
        <v>2</v>
      </c>
      <c r="H13" s="2">
        <f t="shared" si="0"/>
        <v>2</v>
      </c>
      <c r="I13" s="2">
        <f t="shared" si="1"/>
        <v>0</v>
      </c>
    </row>
    <row r="14" spans="1:9">
      <c r="A14" s="11" t="s">
        <v>20</v>
      </c>
      <c r="B14" s="2" t="s">
        <v>21</v>
      </c>
      <c r="C14" s="2" t="s">
        <v>21</v>
      </c>
      <c r="D14" s="2" t="s">
        <v>16</v>
      </c>
      <c r="G14" s="2">
        <f t="shared" si="0"/>
        <v>1</v>
      </c>
      <c r="H14" s="2">
        <f t="shared" si="0"/>
        <v>1</v>
      </c>
      <c r="I14" s="2">
        <f t="shared" si="1"/>
        <v>0</v>
      </c>
    </row>
    <row r="15" spans="1:9">
      <c r="A15" s="11" t="s">
        <v>22</v>
      </c>
      <c r="B15" s="2" t="s">
        <v>18</v>
      </c>
      <c r="C15" s="2" t="s">
        <v>18</v>
      </c>
      <c r="D15" s="2" t="s">
        <v>16</v>
      </c>
      <c r="G15" s="2">
        <f t="shared" si="0"/>
        <v>3</v>
      </c>
      <c r="H15" s="2">
        <f t="shared" si="0"/>
        <v>3</v>
      </c>
      <c r="I15" s="2">
        <f t="shared" si="1"/>
        <v>0</v>
      </c>
    </row>
    <row r="16" spans="1:9">
      <c r="A16" s="11" t="s">
        <v>23</v>
      </c>
      <c r="B16" s="2" t="s">
        <v>15</v>
      </c>
      <c r="C16" s="2" t="s">
        <v>15</v>
      </c>
      <c r="D16" s="2" t="s">
        <v>16</v>
      </c>
      <c r="G16" s="2">
        <f t="shared" si="0"/>
        <v>2</v>
      </c>
      <c r="H16" s="2">
        <f t="shared" si="0"/>
        <v>2</v>
      </c>
      <c r="I16" s="2">
        <f t="shared" si="1"/>
        <v>0</v>
      </c>
    </row>
    <row r="17" spans="1:9">
      <c r="A17" s="11" t="s">
        <v>24</v>
      </c>
      <c r="B17" s="2" t="s">
        <v>15</v>
      </c>
      <c r="C17" s="2" t="s">
        <v>15</v>
      </c>
      <c r="D17" s="2" t="s">
        <v>16</v>
      </c>
      <c r="G17" s="2">
        <f t="shared" ref="G17:G18" si="2">IF(B17="none",0,IF(B17="limited",1,IF(B17="moderate",2,IF(B17="significant",3,IF(B17="n/a - don't know",0)))))</f>
        <v>2</v>
      </c>
      <c r="H17" s="2">
        <f t="shared" ref="H17:H18" si="3">IF(C17="none",0,IF(C17="limited",1,IF(C17="moderate",2,IF(C17="significant",3,IF(C17="n/a - don't know",0)))))</f>
        <v>2</v>
      </c>
      <c r="I17" s="2">
        <f t="shared" ref="I17:I18" si="4">IF(D17="significant decrease",-2,IF(D17="some decrease",-1,IF(D17="no change",0,IF(D17="some increase",1,IF(D17="significant increase",2)))))</f>
        <v>0</v>
      </c>
    </row>
    <row r="18" spans="1:9">
      <c r="A18" s="11" t="s">
        <v>25</v>
      </c>
      <c r="B18" s="2" t="s">
        <v>21</v>
      </c>
      <c r="C18" s="2" t="s">
        <v>21</v>
      </c>
      <c r="D18" s="2" t="s">
        <v>16</v>
      </c>
      <c r="G18" s="2">
        <f t="shared" si="2"/>
        <v>1</v>
      </c>
      <c r="H18" s="2">
        <f t="shared" si="3"/>
        <v>1</v>
      </c>
      <c r="I18" s="2">
        <f t="shared" si="4"/>
        <v>0</v>
      </c>
    </row>
    <row r="19" spans="1:9" ht="14.25" customHeight="1"/>
    <row r="20" spans="1:9" s="10" customFormat="1">
      <c r="A20" s="7" t="s">
        <v>26</v>
      </c>
      <c r="B20" s="8"/>
      <c r="C20" s="8"/>
      <c r="D20" s="8"/>
      <c r="E20" s="9"/>
      <c r="F20" s="9"/>
      <c r="G20" s="8">
        <f>AVERAGE(G21:G29)</f>
        <v>1</v>
      </c>
      <c r="H20" s="8">
        <f>AVERAGE(H21:H29)</f>
        <v>2.1111111111111112</v>
      </c>
      <c r="I20" s="8">
        <f>AVERAGE(I21:I29)</f>
        <v>0.77777777777777779</v>
      </c>
    </row>
    <row r="21" spans="1:9">
      <c r="A21" s="12" t="s">
        <v>27</v>
      </c>
      <c r="B21" s="2" t="s">
        <v>28</v>
      </c>
      <c r="C21" s="2" t="s">
        <v>15</v>
      </c>
      <c r="D21" s="2" t="s">
        <v>29</v>
      </c>
      <c r="G21" s="2">
        <f t="shared" ref="G21:G25" si="5">IF(B21="none",0,IF(B21="limited",1,IF(B21="moderate",2,IF(B21="significant",3,IF(B21="n/a - don't know",0)))))</f>
        <v>0</v>
      </c>
      <c r="H21" s="2">
        <f t="shared" ref="H21:H25" si="6">IF(C21="none",0,IF(C21="limited",1,IF(C21="moderate",2,IF(C21="significant",3,IF(C21="n/a - don't know",0)))))</f>
        <v>2</v>
      </c>
      <c r="I21" s="2">
        <f t="shared" ref="I21:I25" si="7">IF(D21="significant decrease",-2,IF(D21="some decrease",-1,IF(D21="no change",0,IF(D21="some increase",1,IF(D21="significant increase",2)))))</f>
        <v>2</v>
      </c>
    </row>
    <row r="22" spans="1:9">
      <c r="A22" s="11" t="s">
        <v>30</v>
      </c>
      <c r="B22" s="2" t="s">
        <v>28</v>
      </c>
      <c r="C22" s="2" t="s">
        <v>18</v>
      </c>
      <c r="D22" s="2" t="s">
        <v>29</v>
      </c>
      <c r="G22" s="2">
        <f t="shared" si="5"/>
        <v>0</v>
      </c>
      <c r="H22" s="2">
        <f t="shared" si="6"/>
        <v>3</v>
      </c>
      <c r="I22" s="2">
        <f t="shared" si="7"/>
        <v>2</v>
      </c>
    </row>
    <row r="23" spans="1:9">
      <c r="A23" s="11" t="s">
        <v>31</v>
      </c>
      <c r="B23" s="2" t="s">
        <v>28</v>
      </c>
      <c r="C23" s="2" t="s">
        <v>15</v>
      </c>
      <c r="D23" s="2" t="s">
        <v>32</v>
      </c>
      <c r="G23" s="2">
        <f t="shared" si="5"/>
        <v>0</v>
      </c>
      <c r="H23" s="2">
        <f t="shared" si="6"/>
        <v>2</v>
      </c>
      <c r="I23" s="2">
        <f t="shared" si="7"/>
        <v>1</v>
      </c>
    </row>
    <row r="24" spans="1:9">
      <c r="A24" s="11" t="s">
        <v>33</v>
      </c>
      <c r="B24" s="2" t="s">
        <v>28</v>
      </c>
      <c r="C24" s="2" t="s">
        <v>15</v>
      </c>
      <c r="D24" s="2" t="s">
        <v>32</v>
      </c>
      <c r="G24" s="2">
        <f t="shared" si="5"/>
        <v>0</v>
      </c>
      <c r="H24" s="2">
        <f t="shared" si="6"/>
        <v>2</v>
      </c>
      <c r="I24" s="2">
        <f t="shared" si="7"/>
        <v>1</v>
      </c>
    </row>
    <row r="25" spans="1:9">
      <c r="A25" s="11" t="s">
        <v>34</v>
      </c>
      <c r="B25" s="2" t="s">
        <v>21</v>
      </c>
      <c r="C25" s="2" t="s">
        <v>15</v>
      </c>
      <c r="D25" s="2" t="s">
        <v>32</v>
      </c>
      <c r="G25" s="2">
        <f t="shared" si="5"/>
        <v>1</v>
      </c>
      <c r="H25" s="2">
        <f t="shared" si="6"/>
        <v>2</v>
      </c>
      <c r="I25" s="2">
        <f t="shared" si="7"/>
        <v>1</v>
      </c>
    </row>
    <row r="26" spans="1:9">
      <c r="A26" s="12" t="s">
        <v>35</v>
      </c>
      <c r="B26" s="2" t="s">
        <v>21</v>
      </c>
      <c r="C26" s="2" t="s">
        <v>15</v>
      </c>
      <c r="D26" s="2" t="s">
        <v>32</v>
      </c>
      <c r="G26" s="2">
        <f t="shared" ref="G26:G27" si="8">IF(B26="none",0,IF(B26="limited",1,IF(B26="moderate",2,IF(B26="significant",3,IF(B26="n/a - don't know",0)))))</f>
        <v>1</v>
      </c>
      <c r="H26" s="2">
        <f t="shared" ref="H26:H27" si="9">IF(C26="none",0,IF(C26="limited",1,IF(C26="moderate",2,IF(C26="significant",3,IF(C26="n/a - don't know",0)))))</f>
        <v>2</v>
      </c>
      <c r="I26" s="2">
        <f t="shared" ref="I26:I27" si="10">IF(D26="significant decrease",-2,IF(D26="some decrease",-1,IF(D26="no change",0,IF(D26="some increase",1,IF(D26="significant increase",2)))))</f>
        <v>1</v>
      </c>
    </row>
    <row r="27" spans="1:9" s="10" customFormat="1">
      <c r="A27" s="12" t="s">
        <v>36</v>
      </c>
      <c r="B27" s="2" t="s">
        <v>21</v>
      </c>
      <c r="C27" s="2" t="s">
        <v>15</v>
      </c>
      <c r="D27" s="2" t="s">
        <v>32</v>
      </c>
      <c r="E27" s="9"/>
      <c r="F27" s="9"/>
      <c r="G27" s="2">
        <f t="shared" si="8"/>
        <v>1</v>
      </c>
      <c r="H27" s="2">
        <f t="shared" si="9"/>
        <v>2</v>
      </c>
      <c r="I27" s="2">
        <f t="shared" si="10"/>
        <v>1</v>
      </c>
    </row>
    <row r="28" spans="1:9">
      <c r="A28" s="11" t="s">
        <v>37</v>
      </c>
      <c r="B28" s="2" t="s">
        <v>18</v>
      </c>
      <c r="C28" s="2" t="s">
        <v>15</v>
      </c>
      <c r="D28" s="2" t="s">
        <v>38</v>
      </c>
      <c r="G28" s="2">
        <f t="shared" ref="G28:H29" si="11">IF(B28="none",0,IF(B28="limited",1,IF(B28="moderate",2,IF(B28="significant",3,IF(B28="n/a - don't know",0)))))</f>
        <v>3</v>
      </c>
      <c r="H28" s="2">
        <f t="shared" si="11"/>
        <v>2</v>
      </c>
      <c r="I28" s="2">
        <f t="shared" ref="I28:I29" si="12">IF(D28="significant decrease",-2,IF(D28="some decrease",-1,IF(D28="no change",0,IF(D28="some increase",1,IF(D28="significant increase",2)))))</f>
        <v>-2</v>
      </c>
    </row>
    <row r="29" spans="1:9">
      <c r="A29" s="11" t="s">
        <v>39</v>
      </c>
      <c r="B29" s="2" t="s">
        <v>18</v>
      </c>
      <c r="C29" s="2" t="s">
        <v>15</v>
      </c>
      <c r="D29" s="2" t="s">
        <v>16</v>
      </c>
      <c r="G29" s="2">
        <f t="shared" si="11"/>
        <v>3</v>
      </c>
      <c r="H29" s="2">
        <f t="shared" si="11"/>
        <v>2</v>
      </c>
      <c r="I29" s="2">
        <f t="shared" si="12"/>
        <v>0</v>
      </c>
    </row>
    <row r="30" spans="1:9">
      <c r="B30" s="2"/>
      <c r="C30" s="2"/>
      <c r="D30" s="2"/>
    </row>
    <row r="31" spans="1:9">
      <c r="A31" s="9" t="s">
        <v>40</v>
      </c>
      <c r="B31" s="8"/>
      <c r="C31" s="8"/>
      <c r="D31" s="8"/>
      <c r="E31" s="9"/>
      <c r="F31" s="9"/>
      <c r="G31" s="8">
        <f>AVERAGE(G32:G35)</f>
        <v>1</v>
      </c>
      <c r="H31" s="8">
        <f>AVERAGE(H32:H35)</f>
        <v>2.75</v>
      </c>
      <c r="I31" s="8">
        <f>AVERAGE(I32:I35)</f>
        <v>0.5</v>
      </c>
    </row>
    <row r="32" spans="1:9">
      <c r="A32" s="11" t="s">
        <v>41</v>
      </c>
      <c r="B32" s="2" t="s">
        <v>21</v>
      </c>
      <c r="C32" s="2" t="s">
        <v>18</v>
      </c>
      <c r="D32" s="2" t="s">
        <v>32</v>
      </c>
      <c r="G32" s="2">
        <f t="shared" ref="G32:H35" si="13">IF(B32="none",0,IF(B32="limited",1,IF(B32="moderate",2,IF(B32="significant",3,IF(B32="n/a - don't know",0)))))</f>
        <v>1</v>
      </c>
      <c r="H32" s="2">
        <f t="shared" si="13"/>
        <v>3</v>
      </c>
      <c r="I32" s="2">
        <f t="shared" ref="I32:I34" si="14">IF(D32="significant decrease",-2,IF(D32="some decrease",-1,IF(D32="no change",0,IF(D32="some increase",1,IF(D32="significant increase",2)))))</f>
        <v>1</v>
      </c>
    </row>
    <row r="33" spans="1:9">
      <c r="A33" s="11" t="s">
        <v>42</v>
      </c>
      <c r="B33" s="2" t="s">
        <v>21</v>
      </c>
      <c r="C33" s="2" t="s">
        <v>18</v>
      </c>
      <c r="D33" s="2" t="s">
        <v>38</v>
      </c>
      <c r="G33" s="2">
        <f t="shared" si="13"/>
        <v>1</v>
      </c>
      <c r="H33" s="2">
        <f t="shared" si="13"/>
        <v>3</v>
      </c>
      <c r="I33" s="2">
        <f t="shared" si="14"/>
        <v>-2</v>
      </c>
    </row>
    <row r="34" spans="1:9">
      <c r="A34" s="11" t="s">
        <v>43</v>
      </c>
      <c r="B34" s="2" t="s">
        <v>21</v>
      </c>
      <c r="C34" s="2" t="s">
        <v>15</v>
      </c>
      <c r="D34" s="2" t="s">
        <v>29</v>
      </c>
      <c r="G34" s="2">
        <f t="shared" si="13"/>
        <v>1</v>
      </c>
      <c r="H34" s="2">
        <f t="shared" si="13"/>
        <v>2</v>
      </c>
      <c r="I34" s="2">
        <f t="shared" si="14"/>
        <v>2</v>
      </c>
    </row>
    <row r="35" spans="1:9">
      <c r="A35" s="11" t="s">
        <v>44</v>
      </c>
      <c r="B35" s="2" t="s">
        <v>21</v>
      </c>
      <c r="C35" s="2" t="s">
        <v>18</v>
      </c>
      <c r="D35" s="2" t="s">
        <v>32</v>
      </c>
      <c r="G35" s="2">
        <f t="shared" si="13"/>
        <v>1</v>
      </c>
      <c r="H35" s="2">
        <f t="shared" si="13"/>
        <v>3</v>
      </c>
      <c r="I35" s="2">
        <f>IF(D35="significant decrease",-2,IF(D35="some decrease",-1,IF(D35="no change",0,IF(D35="some increase",1,IF(D35="significant increase",2)))))</f>
        <v>1</v>
      </c>
    </row>
    <row r="36" spans="1:9">
      <c r="A36" s="11"/>
      <c r="B36" s="2"/>
      <c r="C36" s="2"/>
      <c r="D36" s="2"/>
    </row>
    <row r="37" spans="1:9">
      <c r="A37" s="13" t="s">
        <v>45</v>
      </c>
      <c r="B37" s="2"/>
      <c r="C37" s="2"/>
      <c r="D37" s="2"/>
    </row>
    <row r="38" spans="1:9">
      <c r="A38" s="7" t="s">
        <v>46</v>
      </c>
      <c r="B38" s="8"/>
      <c r="C38" s="8"/>
      <c r="D38" s="8"/>
      <c r="E38" s="9"/>
      <c r="F38" s="9"/>
      <c r="G38" s="8">
        <f>AVERAGE(G39:G44)</f>
        <v>1.3333333333333333</v>
      </c>
      <c r="H38" s="8">
        <f>AVERAGE(H39:H44)</f>
        <v>1.3333333333333333</v>
      </c>
      <c r="I38" s="8">
        <f>AVERAGE(I39:I44)</f>
        <v>-0.16666666666666666</v>
      </c>
    </row>
    <row r="39" spans="1:9">
      <c r="A39" s="11" t="s">
        <v>47</v>
      </c>
      <c r="B39" s="2" t="s">
        <v>18</v>
      </c>
      <c r="C39" s="2" t="s">
        <v>15</v>
      </c>
      <c r="D39" s="2" t="s">
        <v>48</v>
      </c>
      <c r="G39" s="2">
        <f t="shared" ref="G39:H44" si="15">IF(B39="none",0,IF(B39="limited",1,IF(B39="moderate",2,IF(B39="significant",3,IF(B39="n/a - don't know",0)))))</f>
        <v>3</v>
      </c>
      <c r="H39" s="2">
        <f t="shared" si="15"/>
        <v>2</v>
      </c>
      <c r="I39" s="2">
        <f t="shared" ref="I39:I44" si="16">IF(D39="significant decrease",-2,IF(D39="some decrease",-1,IF(D39="no change",0,IF(D39="some increase",1,IF(D39="significant increase",2)))))</f>
        <v>-1</v>
      </c>
    </row>
    <row r="40" spans="1:9">
      <c r="A40" s="11" t="s">
        <v>49</v>
      </c>
      <c r="B40" s="2" t="s">
        <v>28</v>
      </c>
      <c r="C40" s="2" t="s">
        <v>28</v>
      </c>
      <c r="D40" s="2" t="s">
        <v>16</v>
      </c>
      <c r="G40" s="2">
        <f t="shared" si="15"/>
        <v>0</v>
      </c>
      <c r="H40" s="2">
        <f t="shared" si="15"/>
        <v>0</v>
      </c>
      <c r="I40" s="2">
        <f t="shared" si="16"/>
        <v>0</v>
      </c>
    </row>
    <row r="41" spans="1:9">
      <c r="A41" s="16" t="s">
        <v>50</v>
      </c>
      <c r="B41" s="17" t="s">
        <v>15</v>
      </c>
      <c r="C41" s="17" t="s">
        <v>18</v>
      </c>
      <c r="D41" s="17" t="s">
        <v>32</v>
      </c>
      <c r="E41" s="18"/>
      <c r="G41" s="2">
        <f t="shared" ref="G41:G42" si="17">IF(B41="none",0,IF(B41="limited",1,IF(B41="moderate",2,IF(B41="significant",3,IF(B41="n/a - don't know",0)))))</f>
        <v>2</v>
      </c>
      <c r="H41" s="2">
        <f t="shared" ref="H41:H42" si="18">IF(C41="none",0,IF(C41="limited",1,IF(C41="moderate",2,IF(C41="significant",3,IF(C41="n/a - don't know",0)))))</f>
        <v>3</v>
      </c>
      <c r="I41" s="2">
        <f t="shared" ref="I41:I42" si="19">IF(D41="significant decrease",-2,IF(D41="some decrease",-1,IF(D41="no change",0,IF(D41="some increase",1,IF(D41="significant increase",2)))))</f>
        <v>1</v>
      </c>
    </row>
    <row r="42" spans="1:9">
      <c r="A42" s="16" t="s">
        <v>51</v>
      </c>
      <c r="B42" s="17" t="s">
        <v>15</v>
      </c>
      <c r="C42" s="17" t="s">
        <v>15</v>
      </c>
      <c r="D42" s="17" t="s">
        <v>16</v>
      </c>
      <c r="E42" s="18"/>
      <c r="G42" s="2">
        <f t="shared" si="17"/>
        <v>2</v>
      </c>
      <c r="H42" s="2">
        <f t="shared" si="18"/>
        <v>2</v>
      </c>
      <c r="I42" s="2">
        <f t="shared" si="19"/>
        <v>0</v>
      </c>
    </row>
    <row r="43" spans="1:9">
      <c r="A43" s="11" t="s">
        <v>52</v>
      </c>
      <c r="B43" s="2" t="s">
        <v>28</v>
      </c>
      <c r="C43" s="2" t="s">
        <v>28</v>
      </c>
      <c r="D43" s="2" t="s">
        <v>16</v>
      </c>
      <c r="G43" s="2">
        <f t="shared" si="15"/>
        <v>0</v>
      </c>
      <c r="H43" s="2">
        <f t="shared" si="15"/>
        <v>0</v>
      </c>
      <c r="I43" s="2">
        <f t="shared" si="16"/>
        <v>0</v>
      </c>
    </row>
    <row r="44" spans="1:9">
      <c r="A44" s="11" t="s">
        <v>53</v>
      </c>
      <c r="B44" s="2" t="s">
        <v>21</v>
      </c>
      <c r="C44" s="2" t="s">
        <v>21</v>
      </c>
      <c r="D44" s="2" t="s">
        <v>48</v>
      </c>
      <c r="G44" s="2">
        <f t="shared" si="15"/>
        <v>1</v>
      </c>
      <c r="H44" s="2">
        <f t="shared" si="15"/>
        <v>1</v>
      </c>
      <c r="I44" s="2">
        <f t="shared" si="16"/>
        <v>-1</v>
      </c>
    </row>
    <row r="45" spans="1:9">
      <c r="A45" s="11"/>
      <c r="B45" s="2"/>
      <c r="C45" s="2"/>
      <c r="D45" s="2"/>
    </row>
    <row r="46" spans="1:9">
      <c r="A46" s="9" t="s">
        <v>54</v>
      </c>
      <c r="B46" s="8"/>
      <c r="C46" s="8"/>
      <c r="D46" s="8"/>
      <c r="E46" s="9"/>
      <c r="F46" s="9"/>
      <c r="G46" s="8">
        <f>AVERAGE(G47:G49)</f>
        <v>1</v>
      </c>
      <c r="H46" s="8">
        <f>AVERAGE(H47:H49)</f>
        <v>1</v>
      </c>
      <c r="I46" s="8">
        <f>AVERAGE(I47:I49)</f>
        <v>0</v>
      </c>
    </row>
    <row r="47" spans="1:9">
      <c r="A47" s="11" t="s">
        <v>55</v>
      </c>
      <c r="B47" s="2" t="s">
        <v>21</v>
      </c>
      <c r="C47" s="2" t="s">
        <v>21</v>
      </c>
      <c r="D47" s="2" t="s">
        <v>16</v>
      </c>
      <c r="G47" s="2">
        <f t="shared" ref="G47:H49" si="20">IF(B47="none",0,IF(B47="limited",1,IF(B47="moderate",2,IF(B47="significant",3,IF(B47="n/a - don't know",0)))))</f>
        <v>1</v>
      </c>
      <c r="H47" s="2">
        <f t="shared" si="20"/>
        <v>1</v>
      </c>
      <c r="I47" s="2">
        <f t="shared" ref="I47:I49" si="21">IF(D47="significant decrease",-2,IF(D47="some decrease",-1,IF(D47="no change",0,IF(D47="some increase",1,IF(D47="significant increase",2)))))</f>
        <v>0</v>
      </c>
    </row>
    <row r="48" spans="1:9">
      <c r="A48" s="11" t="s">
        <v>56</v>
      </c>
      <c r="B48" s="2" t="s">
        <v>28</v>
      </c>
      <c r="C48" s="2" t="s">
        <v>28</v>
      </c>
      <c r="D48" s="2" t="s">
        <v>16</v>
      </c>
      <c r="G48" s="2">
        <f t="shared" si="20"/>
        <v>0</v>
      </c>
      <c r="H48" s="2">
        <f t="shared" si="20"/>
        <v>0</v>
      </c>
      <c r="I48" s="2">
        <f t="shared" si="21"/>
        <v>0</v>
      </c>
    </row>
    <row r="49" spans="1:9">
      <c r="A49" s="11" t="s">
        <v>57</v>
      </c>
      <c r="B49" s="2" t="s">
        <v>15</v>
      </c>
      <c r="C49" s="2" t="s">
        <v>15</v>
      </c>
      <c r="D49" s="2" t="s">
        <v>16</v>
      </c>
      <c r="G49" s="2">
        <f t="shared" si="20"/>
        <v>2</v>
      </c>
      <c r="H49" s="2">
        <f t="shared" si="20"/>
        <v>2</v>
      </c>
      <c r="I49" s="2">
        <f t="shared" si="21"/>
        <v>0</v>
      </c>
    </row>
    <row r="50" spans="1:9">
      <c r="A50" s="11"/>
      <c r="B50" s="2"/>
      <c r="C50" s="2"/>
      <c r="D50" s="2"/>
      <c r="I50" s="2"/>
    </row>
    <row r="51" spans="1:9">
      <c r="A51" s="9" t="s">
        <v>58</v>
      </c>
      <c r="B51" s="2"/>
      <c r="C51" s="2"/>
      <c r="D51" s="2"/>
      <c r="G51" s="15">
        <f>AVERAGE(G52:G55)</f>
        <v>1</v>
      </c>
      <c r="H51" s="15">
        <f>AVERAGE(H52:H55)</f>
        <v>2</v>
      </c>
      <c r="I51" s="15">
        <f>AVERAGE(I52:I55)</f>
        <v>1</v>
      </c>
    </row>
    <row r="52" spans="1:9">
      <c r="A52" s="11" t="s">
        <v>59</v>
      </c>
      <c r="B52" s="2" t="s">
        <v>21</v>
      </c>
      <c r="C52" s="2" t="s">
        <v>18</v>
      </c>
      <c r="D52" s="2" t="s">
        <v>29</v>
      </c>
      <c r="G52" s="2">
        <f t="shared" ref="G52:G55" si="22">IF(B52="none",0,IF(B52="limited",1,IF(B52="moderate",2,IF(B52="significant",3,IF(B52="n/a - don't know",0)))))</f>
        <v>1</v>
      </c>
      <c r="H52" s="2">
        <f t="shared" ref="H52:H55" si="23">IF(C52="none",0,IF(C52="limited",1,IF(C52="moderate",2,IF(C52="significant",3,IF(C52="n/a - don't know",0)))))</f>
        <v>3</v>
      </c>
      <c r="I52" s="2">
        <f t="shared" ref="I52:I55" si="24">IF(D52="significant decrease",-2,IF(D52="some decrease",-1,IF(D52="no change",0,IF(D52="some increase",1,IF(D52="significant increase",2)))))</f>
        <v>2</v>
      </c>
    </row>
    <row r="53" spans="1:9">
      <c r="A53" s="11" t="s">
        <v>60</v>
      </c>
      <c r="B53" s="2" t="s">
        <v>15</v>
      </c>
      <c r="C53" s="2" t="s">
        <v>15</v>
      </c>
      <c r="D53" s="2" t="s">
        <v>16</v>
      </c>
      <c r="G53" s="2">
        <f t="shared" ref="G53" si="25">IF(B53="none",0,IF(B53="limited",1,IF(B53="moderate",2,IF(B53="significant",3,IF(B53="n/a - don't know",0)))))</f>
        <v>2</v>
      </c>
      <c r="H53" s="2">
        <f t="shared" ref="H53" si="26">IF(C53="none",0,IF(C53="limited",1,IF(C53="moderate",2,IF(C53="significant",3,IF(C53="n/a - don't know",0)))))</f>
        <v>2</v>
      </c>
      <c r="I53" s="2">
        <f t="shared" si="24"/>
        <v>0</v>
      </c>
    </row>
    <row r="54" spans="1:9">
      <c r="A54" s="11" t="s">
        <v>61</v>
      </c>
      <c r="B54" s="2" t="s">
        <v>28</v>
      </c>
      <c r="C54" s="2" t="s">
        <v>15</v>
      </c>
      <c r="D54" s="2" t="s">
        <v>29</v>
      </c>
      <c r="G54" s="2">
        <f t="shared" si="22"/>
        <v>0</v>
      </c>
      <c r="H54" s="2">
        <f t="shared" si="23"/>
        <v>2</v>
      </c>
      <c r="I54" s="2">
        <f t="shared" si="24"/>
        <v>2</v>
      </c>
    </row>
    <row r="55" spans="1:9">
      <c r="A55" s="11" t="s">
        <v>62</v>
      </c>
      <c r="B55" s="2" t="s">
        <v>21</v>
      </c>
      <c r="C55" s="2" t="s">
        <v>21</v>
      </c>
      <c r="D55" s="2" t="s">
        <v>16</v>
      </c>
      <c r="G55" s="2">
        <f t="shared" si="22"/>
        <v>1</v>
      </c>
      <c r="H55" s="2">
        <f t="shared" si="23"/>
        <v>1</v>
      </c>
      <c r="I55" s="2">
        <f t="shared" si="24"/>
        <v>0</v>
      </c>
    </row>
    <row r="56" spans="1:9">
      <c r="A56" s="11"/>
      <c r="B56" s="2"/>
      <c r="C56" s="2"/>
      <c r="D56" s="2"/>
      <c r="I56" s="2"/>
    </row>
    <row r="57" spans="1:9">
      <c r="A57" s="9" t="s">
        <v>63</v>
      </c>
      <c r="B57" s="8"/>
      <c r="C57" s="8"/>
      <c r="D57" s="8"/>
      <c r="E57" s="9"/>
      <c r="F57" s="9"/>
      <c r="G57" s="8">
        <f>AVERAGE(G58:G63)</f>
        <v>1.1666666666666667</v>
      </c>
      <c r="H57" s="8">
        <f>AVERAGE(H58:H63)</f>
        <v>2</v>
      </c>
      <c r="I57" s="8">
        <f>AVERAGE(I58:I63)</f>
        <v>0.33333333333333331</v>
      </c>
    </row>
    <row r="58" spans="1:9">
      <c r="A58" s="11" t="s">
        <v>64</v>
      </c>
      <c r="B58" s="2" t="s">
        <v>28</v>
      </c>
      <c r="C58" s="2" t="s">
        <v>15</v>
      </c>
      <c r="D58" s="2" t="s">
        <v>32</v>
      </c>
      <c r="G58" s="2">
        <f t="shared" ref="G58:H63" si="27">IF(B58="none",0,IF(B58="limited",1,IF(B58="moderate",2,IF(B58="significant",3,IF(B58="n/a - don't know",0)))))</f>
        <v>0</v>
      </c>
      <c r="H58" s="2">
        <f t="shared" si="27"/>
        <v>2</v>
      </c>
      <c r="I58" s="2">
        <f t="shared" ref="I58:I63" si="28">IF(D58="significant decrease",-2,IF(D58="some decrease",-1,IF(D58="no change",0,IF(D58="some increase",1,IF(D58="significant increase",2)))))</f>
        <v>1</v>
      </c>
    </row>
    <row r="59" spans="1:9">
      <c r="A59" s="11" t="s">
        <v>65</v>
      </c>
      <c r="B59" s="2" t="s">
        <v>28</v>
      </c>
      <c r="C59" s="2" t="s">
        <v>15</v>
      </c>
      <c r="D59" s="2" t="s">
        <v>32</v>
      </c>
      <c r="G59" s="2">
        <f t="shared" si="27"/>
        <v>0</v>
      </c>
      <c r="H59" s="2">
        <f t="shared" si="27"/>
        <v>2</v>
      </c>
      <c r="I59" s="2">
        <f t="shared" si="28"/>
        <v>1</v>
      </c>
    </row>
    <row r="60" spans="1:9">
      <c r="A60" s="11" t="s">
        <v>66</v>
      </c>
      <c r="B60" s="2" t="s">
        <v>15</v>
      </c>
      <c r="C60" s="2" t="s">
        <v>15</v>
      </c>
      <c r="D60" s="2" t="s">
        <v>16</v>
      </c>
      <c r="G60" s="2">
        <f t="shared" si="27"/>
        <v>2</v>
      </c>
      <c r="H60" s="2">
        <f t="shared" si="27"/>
        <v>2</v>
      </c>
      <c r="I60" s="2">
        <f t="shared" si="28"/>
        <v>0</v>
      </c>
    </row>
    <row r="61" spans="1:9">
      <c r="A61" s="11" t="s">
        <v>67</v>
      </c>
      <c r="B61" s="2" t="s">
        <v>18</v>
      </c>
      <c r="C61" s="2" t="s">
        <v>15</v>
      </c>
      <c r="D61" s="2" t="s">
        <v>48</v>
      </c>
      <c r="E61" s="1" t="s">
        <v>68</v>
      </c>
      <c r="G61" s="2">
        <f t="shared" si="27"/>
        <v>3</v>
      </c>
      <c r="H61" s="2">
        <f t="shared" si="27"/>
        <v>2</v>
      </c>
      <c r="I61" s="2">
        <f t="shared" si="28"/>
        <v>-1</v>
      </c>
    </row>
    <row r="62" spans="1:9">
      <c r="A62" s="11" t="s">
        <v>69</v>
      </c>
      <c r="B62" s="2" t="s">
        <v>28</v>
      </c>
      <c r="C62" s="2" t="s">
        <v>15</v>
      </c>
      <c r="D62" s="2" t="s">
        <v>32</v>
      </c>
      <c r="G62" s="2">
        <f t="shared" si="27"/>
        <v>0</v>
      </c>
      <c r="H62" s="2">
        <f t="shared" si="27"/>
        <v>2</v>
      </c>
      <c r="I62" s="2">
        <f t="shared" si="28"/>
        <v>1</v>
      </c>
    </row>
    <row r="63" spans="1:9">
      <c r="A63" s="11" t="s">
        <v>70</v>
      </c>
      <c r="B63" s="2" t="s">
        <v>15</v>
      </c>
      <c r="C63" s="2" t="s">
        <v>15</v>
      </c>
      <c r="D63" s="2" t="s">
        <v>16</v>
      </c>
      <c r="E63" s="1" t="s">
        <v>71</v>
      </c>
      <c r="G63" s="2">
        <f t="shared" si="27"/>
        <v>2</v>
      </c>
      <c r="H63" s="2">
        <f t="shared" si="27"/>
        <v>2</v>
      </c>
      <c r="I63" s="2">
        <f t="shared" si="28"/>
        <v>0</v>
      </c>
    </row>
    <row r="64" spans="1:9">
      <c r="A64" s="11"/>
      <c r="B64" s="2"/>
      <c r="C64" s="2"/>
      <c r="D64" s="2"/>
      <c r="I64" s="2"/>
    </row>
    <row r="65" spans="1:9">
      <c r="A65" s="9" t="s">
        <v>72</v>
      </c>
      <c r="B65" s="8"/>
      <c r="C65" s="8"/>
      <c r="D65" s="8"/>
      <c r="E65" s="9"/>
      <c r="F65" s="9"/>
      <c r="G65" s="8">
        <f>AVERAGE(G66:G68)</f>
        <v>0.33333333333333331</v>
      </c>
      <c r="H65" s="8">
        <f>AVERAGE(H66:H68)</f>
        <v>1</v>
      </c>
      <c r="I65" s="8">
        <f>AVERAGE(I66:I68)</f>
        <v>0.66666666666666663</v>
      </c>
    </row>
    <row r="66" spans="1:9">
      <c r="A66" s="11" t="s">
        <v>73</v>
      </c>
      <c r="B66" s="2" t="s">
        <v>28</v>
      </c>
      <c r="C66" s="2" t="s">
        <v>21</v>
      </c>
      <c r="D66" s="2" t="s">
        <v>32</v>
      </c>
      <c r="G66" s="2">
        <f t="shared" ref="G66:H68" si="29">IF(B66="none",0,IF(B66="limited",1,IF(B66="moderate",2,IF(B66="significant",3,IF(B66="n/a - don't know",0)))))</f>
        <v>0</v>
      </c>
      <c r="H66" s="2">
        <f t="shared" si="29"/>
        <v>1</v>
      </c>
      <c r="I66" s="2">
        <f t="shared" ref="I66:I68" si="30">IF(D66="significant decrease",-2,IF(D66="some decrease",-1,IF(D66="no change",0,IF(D66="some increase",1,IF(D66="significant increase",2)))))</f>
        <v>1</v>
      </c>
    </row>
    <row r="67" spans="1:9">
      <c r="A67" s="11" t="s">
        <v>74</v>
      </c>
      <c r="B67" s="2" t="s">
        <v>28</v>
      </c>
      <c r="C67" s="2" t="s">
        <v>21</v>
      </c>
      <c r="D67" s="2" t="s">
        <v>32</v>
      </c>
      <c r="G67" s="2">
        <f t="shared" si="29"/>
        <v>0</v>
      </c>
      <c r="H67" s="2">
        <f t="shared" si="29"/>
        <v>1</v>
      </c>
      <c r="I67" s="2">
        <f t="shared" si="30"/>
        <v>1</v>
      </c>
    </row>
    <row r="68" spans="1:9">
      <c r="A68" s="11" t="s">
        <v>75</v>
      </c>
      <c r="B68" s="2" t="s">
        <v>21</v>
      </c>
      <c r="C68" s="2" t="s">
        <v>21</v>
      </c>
      <c r="D68" s="2" t="s">
        <v>16</v>
      </c>
      <c r="E68" s="1" t="s">
        <v>76</v>
      </c>
      <c r="G68" s="2">
        <f t="shared" si="29"/>
        <v>1</v>
      </c>
      <c r="H68" s="2">
        <f t="shared" si="29"/>
        <v>1</v>
      </c>
      <c r="I68" s="2">
        <f t="shared" si="30"/>
        <v>0</v>
      </c>
    </row>
    <row r="69" spans="1:9">
      <c r="B69" s="2"/>
      <c r="C69" s="2"/>
      <c r="D69" s="2"/>
    </row>
    <row r="70" spans="1:9">
      <c r="A70" s="7" t="s">
        <v>77</v>
      </c>
      <c r="B70" s="8"/>
      <c r="C70" s="8"/>
      <c r="D70" s="8"/>
      <c r="E70" s="9"/>
      <c r="F70" s="9"/>
      <c r="G70" s="8">
        <f>AVERAGE(G71:G74)</f>
        <v>1</v>
      </c>
      <c r="H70" s="8">
        <f>AVERAGE(H71:H74)</f>
        <v>2.25</v>
      </c>
      <c r="I70" s="8">
        <f>AVERAGE(I71:I74)</f>
        <v>1.25</v>
      </c>
    </row>
    <row r="71" spans="1:9">
      <c r="A71" s="11" t="s">
        <v>78</v>
      </c>
      <c r="B71" s="2" t="s">
        <v>21</v>
      </c>
      <c r="C71" s="2" t="s">
        <v>18</v>
      </c>
      <c r="D71" s="2" t="s">
        <v>29</v>
      </c>
      <c r="G71" s="2">
        <f t="shared" ref="G71:G74" si="31">IF(B71="none",0,IF(B71="limited",1,IF(B71="moderate",2,IF(B71="significant",3,IF(B71="n/a - don't know",0)))))</f>
        <v>1</v>
      </c>
      <c r="H71" s="2">
        <f t="shared" ref="H71:H74" si="32">IF(C71="none",0,IF(C71="limited",1,IF(C71="moderate",2,IF(C71="significant",3,IF(C71="n/a - don't know",0)))))</f>
        <v>3</v>
      </c>
      <c r="I71" s="2">
        <f t="shared" ref="I71:I73" si="33">IF(D71="significant decrease",-2,IF(D71="some decrease",-1,IF(D71="no change",0,IF(D71="some increase",1,IF(D71="significant increase",2)))))</f>
        <v>2</v>
      </c>
    </row>
    <row r="72" spans="1:9">
      <c r="A72" s="11" t="s">
        <v>79</v>
      </c>
      <c r="B72" s="2" t="s">
        <v>21</v>
      </c>
      <c r="C72" s="2" t="s">
        <v>15</v>
      </c>
      <c r="D72" s="2" t="s">
        <v>32</v>
      </c>
      <c r="G72" s="2">
        <f t="shared" si="31"/>
        <v>1</v>
      </c>
      <c r="H72" s="2">
        <f t="shared" si="32"/>
        <v>2</v>
      </c>
      <c r="I72" s="2">
        <f t="shared" si="33"/>
        <v>1</v>
      </c>
    </row>
    <row r="73" spans="1:9">
      <c r="A73" s="11" t="s">
        <v>80</v>
      </c>
      <c r="B73" s="2" t="s">
        <v>21</v>
      </c>
      <c r="C73" s="2" t="s">
        <v>15</v>
      </c>
      <c r="D73" s="2" t="s">
        <v>32</v>
      </c>
      <c r="G73" s="2">
        <f t="shared" si="31"/>
        <v>1</v>
      </c>
      <c r="H73" s="2">
        <f t="shared" si="32"/>
        <v>2</v>
      </c>
      <c r="I73" s="2">
        <f t="shared" si="33"/>
        <v>1</v>
      </c>
    </row>
    <row r="74" spans="1:9">
      <c r="A74" s="11" t="s">
        <v>81</v>
      </c>
      <c r="B74" s="2" t="s">
        <v>21</v>
      </c>
      <c r="C74" s="2" t="s">
        <v>15</v>
      </c>
      <c r="D74" s="2" t="s">
        <v>32</v>
      </c>
      <c r="E74" s="1" t="s">
        <v>82</v>
      </c>
      <c r="G74" s="2">
        <f t="shared" si="31"/>
        <v>1</v>
      </c>
      <c r="H74" s="2">
        <f t="shared" si="32"/>
        <v>2</v>
      </c>
      <c r="I74" s="2">
        <f t="shared" ref="I74" si="34">IF(D74="significant decrease",-2,IF(D74="some decrease",-1,IF(D74="no change",0,IF(D74="some increase",1,IF(D74="significant increase",2)))))</f>
        <v>1</v>
      </c>
    </row>
    <row r="78" spans="1:9">
      <c r="A78" t="s">
        <v>83</v>
      </c>
      <c r="B78" s="2" t="s">
        <v>6</v>
      </c>
      <c r="C78" s="2" t="s">
        <v>7</v>
      </c>
      <c r="D78" s="2" t="s">
        <v>84</v>
      </c>
    </row>
    <row r="79" spans="1:9">
      <c r="A79" t="str">
        <f>A70</f>
        <v>Other Org Support</v>
      </c>
      <c r="B79" s="14">
        <f>G70</f>
        <v>1</v>
      </c>
      <c r="C79" s="14">
        <f>H70</f>
        <v>2.25</v>
      </c>
      <c r="D79" s="14">
        <f>I70</f>
        <v>1.25</v>
      </c>
    </row>
    <row r="80" spans="1:9">
      <c r="A80" t="str">
        <f>A65</f>
        <v>PR &amp; Influencer Programs</v>
      </c>
      <c r="B80" s="14">
        <f>G65</f>
        <v>0.33333333333333331</v>
      </c>
      <c r="C80" s="14">
        <f>H65</f>
        <v>1</v>
      </c>
      <c r="D80" s="14">
        <f>I65</f>
        <v>0.66666666666666663</v>
      </c>
    </row>
    <row r="81" spans="1:4">
      <c r="A81" t="str">
        <f>A57</f>
        <v>Sales Support</v>
      </c>
      <c r="B81" s="14">
        <f>G57</f>
        <v>1.1666666666666667</v>
      </c>
      <c r="C81" s="14">
        <f>H57</f>
        <v>2</v>
      </c>
      <c r="D81" s="14">
        <f>I57</f>
        <v>0.33333333333333331</v>
      </c>
    </row>
    <row r="82" spans="1:4">
      <c r="A82" t="str">
        <f>A51</f>
        <v>Content &amp; Email</v>
      </c>
      <c r="B82" s="14">
        <f>G51</f>
        <v>1</v>
      </c>
      <c r="C82" s="14">
        <f>H51</f>
        <v>2</v>
      </c>
      <c r="D82" s="14">
        <f>I51</f>
        <v>1</v>
      </c>
    </row>
    <row r="83" spans="1:4">
      <c r="A83" t="str">
        <f>A46</f>
        <v>Traditional Media</v>
      </c>
      <c r="B83" s="14">
        <f>G46</f>
        <v>1</v>
      </c>
      <c r="C83" s="14">
        <f>H46</f>
        <v>1</v>
      </c>
      <c r="D83" s="14">
        <f>I46</f>
        <v>0</v>
      </c>
    </row>
    <row r="84" spans="1:4">
      <c r="A84" t="str">
        <f>A38</f>
        <v>Digital</v>
      </c>
      <c r="B84" s="14">
        <f>G38</f>
        <v>1.3333333333333333</v>
      </c>
      <c r="C84" s="14">
        <f>H38</f>
        <v>1.3333333333333333</v>
      </c>
      <c r="D84" s="14">
        <f>I38</f>
        <v>-0.16666666666666666</v>
      </c>
    </row>
    <row r="85" spans="1:4">
      <c r="A85" t="str">
        <f>A31</f>
        <v>Marketing &amp; Org Leadership</v>
      </c>
      <c r="B85" s="14">
        <f>G31</f>
        <v>1</v>
      </c>
      <c r="C85" s="14">
        <f>H31</f>
        <v>2.75</v>
      </c>
      <c r="D85" s="14">
        <f>I31</f>
        <v>0.5</v>
      </c>
    </row>
    <row r="86" spans="1:4">
      <c r="A86" t="str">
        <f>A20</f>
        <v>Strategic Marketing</v>
      </c>
      <c r="B86" s="14">
        <f>G20</f>
        <v>1</v>
      </c>
      <c r="C86" s="14">
        <f>H20</f>
        <v>2.1111111111111112</v>
      </c>
      <c r="D86" s="14">
        <f>I20</f>
        <v>0.77777777777777779</v>
      </c>
    </row>
    <row r="87" spans="1:4">
      <c r="A87" t="str">
        <f>A10</f>
        <v>Business Scope</v>
      </c>
      <c r="B87" s="14">
        <f>G10</f>
        <v>2.1666666666666665</v>
      </c>
      <c r="C87" s="14">
        <f>H10</f>
        <v>2.1666666666666665</v>
      </c>
      <c r="D87" s="14">
        <f>I10</f>
        <v>0</v>
      </c>
    </row>
  </sheetData>
  <mergeCells count="1">
    <mergeCell ref="A6:E6"/>
  </mergeCells>
  <printOptions horizontalCentered="1"/>
  <pageMargins left="0" right="0" top="0.25" bottom="0" header="0.3" footer="0.3"/>
  <pageSetup scale="64" orientation="portrait" r:id="rId1"/>
  <tableParts count="2">
    <tablePart r:id="rId2"/>
    <tablePart r:id="rId3"/>
  </tableParts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8BB844E0-9591-4654-B284-582DCC9F0A3F}">
          <x14:formula1>
            <xm:f>Lists!$A$1:$A$5</xm:f>
          </x14:formula1>
          <xm:sqref>B38:C44 B70:C74 B31:C35 B10:C18 B20:C29 B46:C68</xm:sqref>
        </x14:dataValidation>
        <x14:dataValidation type="list" allowBlank="1" showInputMessage="1" showErrorMessage="1" xr:uid="{E59621A5-1624-42D9-A307-4644F9A2E13C}">
          <x14:formula1>
            <xm:f>Lists!$A$9:$A$13</xm:f>
          </x14:formula1>
          <xm:sqref>D9:D74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931515-708A-4193-AA52-DADA986055D6}">
  <sheetPr>
    <pageSetUpPr fitToPage="1"/>
  </sheetPr>
  <dimension ref="A1"/>
  <sheetViews>
    <sheetView workbookViewId="0">
      <selection activeCell="G12" sqref="G12"/>
    </sheetView>
  </sheetViews>
  <sheetFormatPr defaultRowHeight="14.25"/>
  <sheetData/>
  <printOptions horizontalCentered="1"/>
  <pageMargins left="0" right="0" top="0.75" bottom="0.25" header="0.3" footer="0.3"/>
  <pageSetup scale="7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6E9ACE-035C-44D1-9B7F-9C10B374CB10}">
  <dimension ref="A1:A14"/>
  <sheetViews>
    <sheetView workbookViewId="0">
      <selection activeCell="A14" sqref="A14"/>
    </sheetView>
  </sheetViews>
  <sheetFormatPr defaultRowHeight="14.25"/>
  <cols>
    <col min="1" max="1" width="30" customWidth="1"/>
  </cols>
  <sheetData>
    <row r="1" spans="1:1">
      <c r="A1" t="s">
        <v>28</v>
      </c>
    </row>
    <row r="2" spans="1:1">
      <c r="A2" t="s">
        <v>21</v>
      </c>
    </row>
    <row r="3" spans="1:1">
      <c r="A3" t="s">
        <v>15</v>
      </c>
    </row>
    <row r="4" spans="1:1">
      <c r="A4" t="s">
        <v>18</v>
      </c>
    </row>
    <row r="5" spans="1:1">
      <c r="A5" t="s">
        <v>85</v>
      </c>
    </row>
    <row r="9" spans="1:1">
      <c r="A9" t="s">
        <v>38</v>
      </c>
    </row>
    <row r="10" spans="1:1">
      <c r="A10" t="s">
        <v>48</v>
      </c>
    </row>
    <row r="11" spans="1:1">
      <c r="A11" t="s">
        <v>16</v>
      </c>
    </row>
    <row r="12" spans="1:1">
      <c r="A12" t="s">
        <v>32</v>
      </c>
    </row>
    <row r="13" spans="1:1">
      <c r="A13" t="s">
        <v>29</v>
      </c>
    </row>
    <row r="14" spans="1:1">
      <c r="A14" t="s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Connor</dc:creator>
  <cp:keywords/>
  <dc:description/>
  <cp:lastModifiedBy>Amy Newkirk</cp:lastModifiedBy>
  <cp:revision/>
  <dcterms:created xsi:type="dcterms:W3CDTF">2023-05-17T16:59:23Z</dcterms:created>
  <dcterms:modified xsi:type="dcterms:W3CDTF">2023-07-28T00:29:19Z</dcterms:modified>
  <cp:category/>
  <cp:contentStatus/>
</cp:coreProperties>
</file>